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ORPESCA 5\DFZ-2016-4973-II PLANTA MEJILLONES\"/>
    </mc:Choice>
  </mc:AlternateContent>
  <bookViews>
    <workbookView xWindow="0" yWindow="0" windowWidth="20736" windowHeight="9408"/>
  </bookViews>
  <sheets>
    <sheet name="Datos" sheetId="8" r:id="rId1"/>
    <sheet name="Anternativa" sheetId="11" r:id="rId2"/>
    <sheet name="ALT. 10" sheetId="13" r:id="rId3"/>
  </sheets>
  <externalReferences>
    <externalReference r:id="rId4"/>
    <externalReference r:id="rId5"/>
    <externalReference r:id="rId6"/>
    <externalReference r:id="rId7"/>
  </externalReferences>
  <definedNames>
    <definedName name="ALTERNATIVA" localSheetId="2">[1]NOMBRES!$D$2:$D$14</definedName>
    <definedName name="ALTERNATIVA">#REF!</definedName>
    <definedName name="alternativa10">#REF!</definedName>
    <definedName name="ALTERNATIVO">[1]NOMBRES!$M$2:$M$7</definedName>
    <definedName name="_xlnm.Print_Area" localSheetId="2">'ALT. 10'!$B$1:$H$26</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hola">#REF!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1" i="13" l="1"/>
  <c r="G251" i="13"/>
  <c r="F251" i="13"/>
  <c r="E251" i="13"/>
  <c r="H250" i="13"/>
  <c r="G250" i="13"/>
  <c r="F250" i="13"/>
  <c r="E250" i="13"/>
  <c r="H229" i="13"/>
  <c r="G229" i="13"/>
  <c r="F229" i="13"/>
  <c r="E229" i="13"/>
  <c r="H228" i="13"/>
  <c r="G228" i="13"/>
  <c r="F228" i="13"/>
  <c r="E228" i="13"/>
  <c r="H207" i="13"/>
  <c r="G207" i="13"/>
  <c r="F207" i="13"/>
  <c r="E207" i="13"/>
  <c r="H206" i="13"/>
  <c r="G206" i="13"/>
  <c r="F206" i="13"/>
  <c r="E206" i="13"/>
  <c r="H182" i="13"/>
  <c r="G182" i="13"/>
  <c r="F182" i="13"/>
  <c r="E182" i="13"/>
  <c r="H181" i="13"/>
  <c r="G181" i="13"/>
  <c r="F181" i="13"/>
  <c r="E181" i="13"/>
  <c r="H160" i="13"/>
  <c r="G160" i="13"/>
  <c r="F160" i="13"/>
  <c r="E160" i="13"/>
  <c r="H159" i="13"/>
  <c r="G159" i="13"/>
  <c r="F159" i="13"/>
  <c r="E159" i="13"/>
  <c r="H26" i="13"/>
  <c r="G26" i="13"/>
  <c r="F26" i="13"/>
  <c r="E26" i="13"/>
  <c r="H25" i="13"/>
  <c r="G25" i="13"/>
  <c r="F25" i="13"/>
  <c r="E25" i="13"/>
  <c r="B9" i="13"/>
  <c r="E68" i="8" l="1"/>
  <c r="C3" i="11" l="1"/>
</calcChain>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 ref="C168" authorId="0" shapeId="0">
      <text>
        <r>
          <rPr>
            <sz val="9"/>
            <color indexed="81"/>
            <rFont val="Tahoma"/>
            <family val="2"/>
          </rPr>
          <t>Indicar como identificará el combustible que esta utilizando en un determinado periodo, por la fuente.</t>
        </r>
      </text>
    </comment>
    <comment ref="C193" authorId="0" shapeId="0">
      <text>
        <r>
          <rPr>
            <sz val="9"/>
            <color indexed="81"/>
            <rFont val="Tahoma"/>
            <family val="2"/>
          </rPr>
          <t>Indicar como identificará el combustible que esta utilizando en un determinado periodo, por la fuente.</t>
        </r>
      </text>
    </comment>
    <comment ref="C215" authorId="0" shapeId="0">
      <text>
        <r>
          <rPr>
            <sz val="9"/>
            <color indexed="81"/>
            <rFont val="Tahoma"/>
            <family val="2"/>
          </rPr>
          <t>Indicar como identificará el combustible que esta utilizando en un determinado periodo, por la fuente.</t>
        </r>
      </text>
    </comment>
    <comment ref="C237"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<sst xmlns="http://schemas.openxmlformats.org/spreadsheetml/2006/main" count="498" uniqueCount="146">
  <si>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</si>
  <si>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</si>
  <si>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</si>
  <si>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</si>
  <si>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</si>
  <si>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</si>
  <si>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</si>
  <si>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</si>
  <si>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</si>
  <si>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</si>
  <si>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</si>
  <si>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</si>
  <si>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</si>
  <si>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</si>
  <si>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</si>
  <si>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</si>
  <si>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</si>
  <si>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</si>
  <si>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</si>
  <si>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</si>
  <si>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</si>
  <si>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</si>
  <si>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</si>
  <si>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</si>
  <si>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</si>
  <si>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</si>
  <si>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</si>
  <si>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</si>
  <si>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</si>
  <si>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</si>
  <si>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</si>
  <si>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</si>
  <si>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</si>
  <si>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</si>
  <si>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</si>
  <si>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</si>
  <si>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</si>
  <si>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</si>
  <si>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</si>
  <si>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</si>
  <si>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</si>
  <si>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</si>
  <si>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</si>
  <si>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</si>
  <si>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</si>
  <si>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</si>
  <si>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</si>
  <si>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</si>
  <si>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</si>
  <si>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</si>
  <si>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</si>
  <si>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</si>
  <si>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</si>
  <si>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</si>
  <si>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</si>
  <si>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</si>
  <si>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</si>
  <si>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</si>
  <si>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96893820-7</t>
  </si>
  <si>
    <t>CORPESCA S.A</t>
  </si>
  <si>
    <t>Andres Montalva Lavandero</t>
  </si>
  <si>
    <t>Planta Mejillones</t>
  </si>
  <si>
    <t>Av. Costanera Norte 1000-1050</t>
  </si>
  <si>
    <t>Mejillones</t>
  </si>
  <si>
    <t>N 7445442 - E 353949</t>
  </si>
  <si>
    <t>no especifica</t>
  </si>
  <si>
    <t>caldera</t>
  </si>
  <si>
    <t>Caldera 1</t>
  </si>
  <si>
    <t>SSANT-120001087</t>
  </si>
  <si>
    <t>Claver Brooks</t>
  </si>
  <si>
    <t>DL-76</t>
  </si>
  <si>
    <t>Fuel Oil N°6</t>
  </si>
  <si>
    <t>no aplica</t>
  </si>
  <si>
    <t>si</t>
  </si>
  <si>
    <t>no tiene</t>
  </si>
  <si>
    <t>Caldera 2</t>
  </si>
  <si>
    <t>SSANT-120001273</t>
  </si>
  <si>
    <t>DL-60</t>
  </si>
  <si>
    <t>Caldera 3</t>
  </si>
  <si>
    <t>SSANT-120001316</t>
  </si>
  <si>
    <t>Babcock-Wilcox</t>
  </si>
  <si>
    <t>FM-1014</t>
  </si>
  <si>
    <t>Caldera 4</t>
  </si>
  <si>
    <t>SSANT-310001212</t>
  </si>
  <si>
    <t>D-86 Unid WL3124</t>
  </si>
  <si>
    <t>Caldera 5</t>
  </si>
  <si>
    <t>SSANT-120001164</t>
  </si>
  <si>
    <t>CB 600X-700</t>
  </si>
  <si>
    <t>Caldera de Fluido Termico N°1</t>
  </si>
  <si>
    <t>en tramite</t>
  </si>
  <si>
    <t>Enercom</t>
  </si>
  <si>
    <t>DFT-3500</t>
  </si>
  <si>
    <t>N/A</t>
  </si>
  <si>
    <t>N° 1</t>
  </si>
  <si>
    <t>N° 2</t>
  </si>
  <si>
    <t>N° 3</t>
  </si>
  <si>
    <t>N° 4</t>
  </si>
  <si>
    <t>N° 5</t>
  </si>
  <si>
    <t>N° 6</t>
  </si>
  <si>
    <t>ANEXO N° 3: ALTERNATIVA N° 10</t>
  </si>
  <si>
    <t>TIPO DE CUANTIFICACIÓN DEL NIVEL DE ACTIVIDAD DE LA FUENTE (EJ CONSUMO DE COMB, PRODUCCIÓN, ETC.)</t>
  </si>
  <si>
    <t>Horometro y en caso de fallar se contara con las facturas y guias de despacho del ingreso de combistuble</t>
  </si>
  <si>
    <t>FORMA DE IDENTIFICAR EL COMBUSTIBLE CON EL QUE ESTÉ EN FUNC. LA FUENTE</t>
  </si>
  <si>
    <t>No aplica, funciona solo con Fuel Oil N°6</t>
  </si>
  <si>
    <t>FLUJOMETRO COMBUSTIBLE Guia de despacho y/o factura</t>
  </si>
  <si>
    <t>Certificado de origen</t>
  </si>
  <si>
    <t>Tipo (orificio, boquilla, venturi, etc.)</t>
  </si>
  <si>
    <t>Marca</t>
  </si>
  <si>
    <t>Modelo</t>
  </si>
  <si>
    <t>N° de serie</t>
  </si>
  <si>
    <t>Frecuencia de mantenimiento</t>
  </si>
  <si>
    <t>RESPALDO DE CUANTIFICACIÓN DE COMBUSTIBLE</t>
  </si>
  <si>
    <t>Se utiliza formula matermatica encontrada en la metodologia, pagina 9</t>
  </si>
  <si>
    <t>SISTEMA DE REGISTRO, ALMACENAMIENTO Y MANEJO DE DATOS</t>
  </si>
  <si>
    <t xml:space="preserve">Horometro </t>
  </si>
  <si>
    <t>no especifica cual horometro</t>
  </si>
  <si>
    <t>CLASIFICACIÓN CCF DE LA FUENTE</t>
  </si>
  <si>
    <t>EQUIPO DE ABATIMIENTO</t>
  </si>
  <si>
    <t>FILTRO DE MANGAS</t>
  </si>
  <si>
    <t>n/a</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</si>
  <si>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</si>
  <si>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</si>
  <si>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</si>
  <si>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</si>
  <si>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</si>
  <si>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</si>
  <si>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</si>
  <si>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</si>
  <si>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</si>
  <si>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</si>
  <si>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</si>
  <si>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</si>
  <si>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</si>
  <si>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</si>
  <si>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</si>
  <si>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</si>
  <si>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</si>
  <si>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</si>
  <si>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</si>
  <si>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</si>
  <si>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</si>
  <si>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</si>
  <si>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</si>
  <si>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</si>
  <si>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Av. Costanera Norte 1000-1050, Mejillones</t>
  </si>
  <si>
    <t>Expediente: DFZ-2016-4973-II-LEY-EI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</si>
</sst>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7"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i/>
      <sz val="11"/>
      <color theme="1"/>
      <name val="Calibri"/>
      <family val="2"/>
      <scheme val="minor"/>
    </font>
    <font>
      <sz val="11"/>
      <color theme="1"/>
      <name val="Arial"/>
      <family val="2"/>
    </font>
    <font>
      <b/>
      <sz val="10"/>
      <name val="Arial"/>
      <family val="2"/>
    </font>
    <font>
      <b/>
      <sz val="11"/>
      <color theme="1"/>
      <name val="Arial"/>
      <family val="2"/>
    </font>
    <font>
      <sz val="10"/>
      <color theme="1"/>
      <name val="Arial"/>
      <family val="2"/>
    </font>
    <font>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5">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0" fillId="3" borderId="1" xfId="0" applyFill="1" applyBorder="1" applyAlignment="1">
      <alignment horizontal="center"/>
    </xf>
    <xf numFmtId="0" fontId="0" fillId="0" borderId="1" xfId="0" applyBorder="1" applyAlignment="1">
      <alignment horizontal="center"/>
    </xf>
    <xf numFmtId="0" fontId="12" fillId="0" borderId="0" xfId="0" applyFont="1" applyAlignment="1">
      <alignment vertical="center"/>
    </xf>
    <xf numFmtId="0" fontId="12" fillId="0" borderId="0" xfId="0" applyFont="1"/>
    <xf numFmtId="0" fontId="12" fillId="0" borderId="0" xfId="0" applyFont="1" applyFill="1" applyBorder="1" applyAlignment="1">
      <alignment vertical="center"/>
    </xf>
    <xf numFmtId="0" fontId="13"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4" fillId="0" borderId="0" xfId="0" applyFont="1"/>
    <xf numFmtId="0" fontId="4" fillId="4" borderId="1" xfId="0" applyFont="1" applyFill="1" applyBorder="1" applyAlignment="1">
      <alignment horizontal="left" vertical="center" wrapText="1"/>
    </xf>
    <xf numFmtId="0" fontId="4" fillId="0" borderId="1" xfId="0" applyFont="1" applyFill="1" applyBorder="1" applyAlignment="1">
      <alignment vertical="center"/>
    </xf>
    <xf numFmtId="0" fontId="15" fillId="0" borderId="1" xfId="0" applyFont="1" applyBorder="1"/>
    <xf numFmtId="0" fontId="4" fillId="4" borderId="1" xfId="0" applyFont="1" applyFill="1" applyBorder="1" applyAlignment="1">
      <alignment vertical="center" wrapText="1"/>
    </xf>
    <xf numFmtId="0" fontId="4" fillId="4" borderId="1" xfId="0" applyFont="1" applyFill="1" applyBorder="1" applyAlignment="1">
      <alignment horizontal="left" vertical="center"/>
    </xf>
    <xf numFmtId="0" fontId="4" fillId="4" borderId="1" xfId="0" applyFont="1" applyFill="1" applyBorder="1" applyAlignment="1">
      <alignment vertical="center"/>
    </xf>
    <xf numFmtId="0" fontId="15" fillId="0" borderId="0" xfId="0" applyFont="1"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15" fillId="0" borderId="1" xfId="0" applyFont="1" applyFill="1" applyBorder="1" applyAlignment="1">
      <alignment horizontal="right"/>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2" fillId="0" borderId="1" xfId="0" applyFont="1" applyFill="1" applyBorder="1" applyAlignment="1">
      <alignment horizontal="center" wrapText="1"/>
    </xf>
    <xf numFmtId="0" fontId="11" fillId="0" borderId="9" xfId="0" applyFont="1" applyBorder="1" applyAlignment="1">
      <alignment horizontal="center"/>
    </xf>
    <xf numFmtId="0" fontId="4" fillId="4" borderId="0" xfId="0" applyFont="1" applyFill="1" applyBorder="1" applyAlignment="1">
      <alignment horizontal="left" vertical="center" wrapText="1"/>
    </xf>
    <xf numFmtId="0" fontId="15" fillId="0" borderId="0" xfId="0" applyFont="1" applyFill="1" applyBorder="1" applyAlignment="1">
      <alignment horizontal="right"/>
    </xf>
    <xf numFmtId="0" fontId="0" fillId="0" borderId="18" xfId="0" applyBorder="1" applyAlignment="1">
      <alignment horizontal="center" wrapText="1"/>
    </xf>
    <xf numFmtId="0" fontId="0" fillId="0" borderId="1" xfId="0" applyBorder="1" applyAlignment="1">
      <alignment horizontal="center" wrapText="1"/>
    </xf>
    <xf numFmtId="0" fontId="0" fillId="0" borderId="1" xfId="0" applyFill="1" applyBorder="1" applyAlignment="1">
      <alignment horizontal="center"/>
    </xf>
    <xf numFmtId="14" fontId="0" fillId="0" borderId="1" xfId="0" applyNumberFormat="1" applyBorder="1" applyAlignment="1">
      <alignment horizontal="center"/>
    </xf>
    <xf numFmtId="0" fontId="0" fillId="0" borderId="0" xfId="0"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22" xfId="0" applyFont="1" applyFill="1" applyBorder="1" applyAlignment="1">
      <alignment horizontal="left" vertical="center"/>
    </xf>
    <xf numFmtId="0" fontId="2" fillId="0" borderId="1" xfId="0" applyFont="1" applyFill="1" applyBorder="1" applyAlignment="1">
      <alignment horizontal="left" vertical="center"/>
    </xf>
    <xf numFmtId="0" fontId="10" fillId="0"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5" fillId="0" borderId="7" xfId="0" applyFont="1" applyFill="1" applyBorder="1" applyAlignment="1">
      <alignment horizontal="center" wrapText="1"/>
    </xf>
    <xf numFmtId="0" fontId="15" fillId="0" borderId="9" xfId="0" applyFont="1" applyFill="1" applyBorder="1" applyAlignment="1">
      <alignment horizontal="center" wrapText="1"/>
    </xf>
    <xf numFmtId="0" fontId="15" fillId="5" borderId="1" xfId="0" applyFont="1" applyFill="1" applyBorder="1" applyAlignment="1">
      <alignment horizontal="center"/>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12" fillId="0" borderId="1" xfId="0" applyFont="1" applyBorder="1" applyAlignment="1">
      <alignment horizontal="center"/>
    </xf>
    <xf numFmtId="0" fontId="4" fillId="4" borderId="1" xfId="0" applyFont="1" applyFill="1" applyBorder="1" applyAlignment="1">
      <alignment horizontal="left" vertical="center"/>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18" xfId="0" applyFont="1" applyFill="1" applyBorder="1" applyAlignment="1">
      <alignment horizontal="left" vertical="center" wrapText="1"/>
    </xf>
    <xf numFmtId="14" fontId="5" fillId="0" borderId="19" xfId="0" applyNumberFormat="1"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5" fillId="0" borderId="7" xfId="0" applyFont="1" applyFill="1" applyBorder="1" applyAlignment="1">
      <alignment horizontal="left" wrapText="1"/>
    </xf>
    <xf numFmtId="0" fontId="15" fillId="0" borderId="9" xfId="0" applyFont="1" applyFill="1" applyBorder="1" applyAlignment="1">
      <alignment horizontal="left" wrapText="1"/>
    </xf>
    <xf numFmtId="0" fontId="15" fillId="0" borderId="7" xfId="0" applyFont="1" applyFill="1" applyBorder="1" applyAlignment="1">
      <alignment horizontal="center"/>
    </xf>
    <xf numFmtId="0" fontId="15" fillId="0" borderId="9" xfId="0" applyFont="1" applyFill="1" applyBorder="1" applyAlignment="1">
      <alignment horizontal="center"/>
    </xf>
    <xf numFmtId="0" fontId="5" fillId="0" borderId="0" xfId="0" applyFont="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30</xdr:row>
      <xdr:rowOff>76200</xdr:rowOff>
    </xdr:from>
    <xdr:to>
      <xdr:col>4</xdr:col>
      <xdr:colOff>1181101</xdr:colOff>
      <xdr:row>32</xdr:row>
      <xdr:rowOff>0</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99599%20Ficha%20Revisio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Obs"/>
    </sheetNames>
    <sheetDataSet>
      <sheetData sheetId="0"/>
      <sheetData sheetId="1"/>
      <sheetData sheetId="2">
        <row r="7">
          <cell r="B7" t="str">
            <v>Caldera 1</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20"/>
  <sheetViews>
    <sheetView tabSelected="1" view="pageLayout" topLeftCell="A19" zoomScale="85" zoomScaleNormal="100" zoomScalePageLayoutView="85" workbookViewId="0">
      <selection activeCell="E29" sqref="E29"/>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69" t="s">
        <v>4</v>
      </c>
      <c r="C20" s="69"/>
      <c r="D20" s="69"/>
      <c r="E20" s="69"/>
    </row>
    <row r="21" spans="2:5" ht="15.6" customHeight="1" x14ac:dyDescent="0.3">
      <c r="B21" s="69"/>
      <c r="C21" s="69"/>
      <c r="D21" s="69"/>
      <c r="E21" s="69"/>
    </row>
    <row r="22" spans="2:5" ht="15.6" customHeight="1" x14ac:dyDescent="0.3">
      <c r="B22" s="76" t="s">
        <v>6</v>
      </c>
      <c r="C22" s="76"/>
      <c r="D22" s="76"/>
      <c r="E22" s="76"/>
    </row>
    <row r="23" spans="2:5" x14ac:dyDescent="0.3">
      <c r="B23" s="76" t="s">
        <v>7</v>
      </c>
      <c r="C23" s="76"/>
      <c r="D23" s="76"/>
      <c r="E23" s="76"/>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76" t="s">
        <v>145</v>
      </c>
      <c r="D27" s="76"/>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51</v>
      </c>
      <c r="D32" s="20"/>
      <c r="E32" s="10"/>
    </row>
    <row r="33" spans="2:7" ht="70.2" customHeight="1" x14ac:dyDescent="0.3">
      <c r="B33" s="10"/>
      <c r="C33" s="17" t="s">
        <v>52</v>
      </c>
      <c r="D33" s="21"/>
      <c r="E33" s="10"/>
      <c r="G33" s="16"/>
    </row>
    <row r="34" spans="2:7" ht="70.2" customHeight="1" x14ac:dyDescent="0.3">
      <c r="B34" s="10"/>
      <c r="C34" s="18" t="s">
        <v>53</v>
      </c>
      <c r="D34" s="20"/>
      <c r="E34" s="10"/>
    </row>
    <row r="35" spans="2:7" x14ac:dyDescent="0.3">
      <c r="B35" s="10"/>
      <c r="C35" s="15"/>
      <c r="D35" s="10"/>
      <c r="E35" s="10"/>
    </row>
    <row r="36" spans="2:7" x14ac:dyDescent="0.3">
      <c r="B36" s="10"/>
      <c r="C36" s="15"/>
      <c r="D36" s="10"/>
      <c r="E36" s="10"/>
    </row>
    <row r="37" spans="2:7" x14ac:dyDescent="0.3">
      <c r="B37" s="10"/>
      <c r="C37" s="15"/>
      <c r="D37" s="10"/>
      <c r="E37" s="10"/>
    </row>
    <row r="38" spans="2:7" x14ac:dyDescent="0.3">
      <c r="B38" s="10"/>
      <c r="C38" s="10"/>
      <c r="D38" s="10"/>
      <c r="E38" s="10"/>
    </row>
    <row r="39" spans="2:7" x14ac:dyDescent="0.3">
      <c r="B39" s="77" t="s">
        <v>5</v>
      </c>
      <c r="C39" s="78"/>
      <c r="D39" s="78"/>
      <c r="E39" s="79"/>
    </row>
    <row r="40" spans="2:7" ht="60" customHeight="1" x14ac:dyDescent="0.3">
      <c r="B40" s="70" t="s">
        <v>9</v>
      </c>
      <c r="C40" s="71"/>
      <c r="D40" s="71"/>
      <c r="E40" s="72"/>
    </row>
    <row r="41" spans="2:7" x14ac:dyDescent="0.3">
      <c r="B41" s="73"/>
      <c r="C41" s="74"/>
      <c r="D41" s="74"/>
      <c r="E41" s="75"/>
    </row>
    <row r="42" spans="2:7" x14ac:dyDescent="0.3">
      <c r="B42" s="92"/>
      <c r="C42" s="93"/>
      <c r="D42" s="93"/>
      <c r="E42" s="94"/>
    </row>
    <row r="43" spans="2:7" ht="14.4" customHeight="1" x14ac:dyDescent="0.3">
      <c r="B43" s="86" t="s">
        <v>8</v>
      </c>
      <c r="C43" s="87"/>
      <c r="D43" s="87"/>
      <c r="E43" s="88"/>
    </row>
    <row r="44" spans="2:7" x14ac:dyDescent="0.3">
      <c r="B44" s="86"/>
      <c r="C44" s="87"/>
      <c r="D44" s="87"/>
      <c r="E44" s="88"/>
    </row>
    <row r="45" spans="2:7" x14ac:dyDescent="0.3">
      <c r="B45" s="86"/>
      <c r="C45" s="87"/>
      <c r="D45" s="87"/>
      <c r="E45" s="88"/>
    </row>
    <row r="46" spans="2:7" x14ac:dyDescent="0.3">
      <c r="B46" s="86"/>
      <c r="C46" s="87"/>
      <c r="D46" s="87"/>
      <c r="E46" s="88"/>
    </row>
    <row r="47" spans="2:7" x14ac:dyDescent="0.3">
      <c r="B47" s="86"/>
      <c r="C47" s="87"/>
      <c r="D47" s="87"/>
      <c r="E47" s="88"/>
    </row>
    <row r="48" spans="2:7" x14ac:dyDescent="0.3">
      <c r="B48" s="86"/>
      <c r="C48" s="87"/>
      <c r="D48" s="87"/>
      <c r="E48" s="88"/>
    </row>
    <row r="49" spans="2:5" x14ac:dyDescent="0.3">
      <c r="B49" s="86"/>
      <c r="C49" s="87"/>
      <c r="D49" s="87"/>
      <c r="E49" s="88"/>
    </row>
    <row r="50" spans="2:5" x14ac:dyDescent="0.3">
      <c r="B50" s="89"/>
      <c r="C50" s="90"/>
      <c r="D50" s="90"/>
      <c r="E50" s="91"/>
    </row>
    <row r="51" spans="2:5" x14ac:dyDescent="0.3">
      <c r="B51" s="82"/>
      <c r="C51" s="82"/>
      <c r="D51" s="82"/>
      <c r="E51" s="82"/>
    </row>
    <row r="52" spans="2:5" x14ac:dyDescent="0.3">
      <c r="B52" s="83" t="s">
        <v>10</v>
      </c>
      <c r="C52" s="84"/>
      <c r="D52" s="84"/>
      <c r="E52" s="85"/>
    </row>
    <row r="53" spans="2:5" x14ac:dyDescent="0.3">
      <c r="B53" s="5" t="s">
        <v>11</v>
      </c>
      <c r="C53" s="5"/>
      <c r="D53" s="3"/>
      <c r="E53" s="52">
        <v>42716</v>
      </c>
    </row>
    <row r="54" spans="2:5" x14ac:dyDescent="0.3">
      <c r="B54" s="80" t="s">
        <v>12</v>
      </c>
      <c r="C54" s="80"/>
      <c r="D54" s="80"/>
      <c r="E54" s="24" t="s">
        <v>58</v>
      </c>
    </row>
    <row r="55" spans="2:5" x14ac:dyDescent="0.3">
      <c r="B55" s="80" t="s">
        <v>13</v>
      </c>
      <c r="C55" s="80"/>
      <c r="D55" s="80"/>
      <c r="E55" s="24" t="s">
        <v>59</v>
      </c>
    </row>
    <row r="56" spans="2:5" ht="28.8" x14ac:dyDescent="0.3">
      <c r="B56" s="80" t="s">
        <v>14</v>
      </c>
      <c r="C56" s="80"/>
      <c r="D56" s="80"/>
      <c r="E56" s="50" t="s">
        <v>144</v>
      </c>
    </row>
    <row r="57" spans="2:5" ht="28.8" x14ac:dyDescent="0.3">
      <c r="B57" s="80" t="s">
        <v>15</v>
      </c>
      <c r="C57" s="80"/>
      <c r="D57" s="80"/>
      <c r="E57" s="50" t="s">
        <v>60</v>
      </c>
    </row>
    <row r="58" spans="2:5" x14ac:dyDescent="0.3">
      <c r="B58" s="81" t="s">
        <v>16</v>
      </c>
      <c r="C58" s="81"/>
      <c r="D58" s="81"/>
      <c r="E58" s="24">
        <v>5</v>
      </c>
    </row>
    <row r="59" spans="2:5" x14ac:dyDescent="0.3">
      <c r="B59" s="2"/>
      <c r="C59" s="2"/>
      <c r="D59" s="2"/>
      <c r="E59" s="2"/>
    </row>
    <row r="60" spans="2:5" x14ac:dyDescent="0.3">
      <c r="B60" s="95" t="s">
        <v>17</v>
      </c>
      <c r="C60" s="95"/>
      <c r="D60" s="95"/>
      <c r="E60" s="96"/>
    </row>
    <row r="61" spans="2:5" x14ac:dyDescent="0.3">
      <c r="B61" s="80" t="s">
        <v>18</v>
      </c>
      <c r="C61" s="80"/>
      <c r="D61" s="80"/>
      <c r="E61" s="24" t="s">
        <v>61</v>
      </c>
    </row>
    <row r="62" spans="2:5" ht="28.8" x14ac:dyDescent="0.3">
      <c r="B62" s="80" t="s">
        <v>14</v>
      </c>
      <c r="C62" s="80"/>
      <c r="D62" s="80"/>
      <c r="E62" s="50" t="s">
        <v>62</v>
      </c>
    </row>
    <row r="63" spans="2:5" x14ac:dyDescent="0.3">
      <c r="B63" s="80" t="s">
        <v>19</v>
      </c>
      <c r="C63" s="80"/>
      <c r="D63" s="80"/>
      <c r="E63" s="24">
        <v>99599</v>
      </c>
    </row>
    <row r="64" spans="2:5" x14ac:dyDescent="0.3">
      <c r="B64" s="80" t="s">
        <v>20</v>
      </c>
      <c r="C64" s="80"/>
      <c r="D64" s="80"/>
      <c r="E64" s="24" t="s">
        <v>63</v>
      </c>
    </row>
    <row r="65" spans="2:5" x14ac:dyDescent="0.3">
      <c r="B65" s="97" t="s">
        <v>21</v>
      </c>
      <c r="C65" s="97"/>
      <c r="D65" s="97"/>
      <c r="E65" s="24">
        <v>2</v>
      </c>
    </row>
    <row r="66" spans="2:5" x14ac:dyDescent="0.3">
      <c r="B66" s="80" t="s">
        <v>22</v>
      </c>
      <c r="C66" s="80"/>
      <c r="D66" s="80"/>
      <c r="E66" s="51" t="s">
        <v>64</v>
      </c>
    </row>
    <row r="67" spans="2:5" ht="28.8" x14ac:dyDescent="0.3">
      <c r="B67" s="80" t="s">
        <v>15</v>
      </c>
      <c r="C67" s="80"/>
      <c r="D67" s="80"/>
      <c r="E67" s="50" t="s">
        <v>60</v>
      </c>
    </row>
    <row r="68" spans="2:5" x14ac:dyDescent="0.3">
      <c r="B68" s="80" t="s">
        <v>23</v>
      </c>
      <c r="C68" s="80"/>
      <c r="D68" s="80"/>
      <c r="E68" s="50">
        <f>23+18.7+20.5+23.2+8.1+5.5</f>
        <v>99</v>
      </c>
    </row>
    <row r="69" spans="2:5" x14ac:dyDescent="0.3">
      <c r="B69" s="81" t="s">
        <v>24</v>
      </c>
      <c r="C69" s="81"/>
      <c r="D69" s="81"/>
      <c r="E69" s="24">
        <v>6</v>
      </c>
    </row>
    <row r="70" spans="2:5" x14ac:dyDescent="0.3">
      <c r="B70" s="81" t="s">
        <v>25</v>
      </c>
      <c r="C70" s="81"/>
      <c r="D70" s="81"/>
      <c r="E70" s="24">
        <v>0</v>
      </c>
    </row>
    <row r="71" spans="2:5" x14ac:dyDescent="0.3">
      <c r="B71" s="81" t="s">
        <v>26</v>
      </c>
      <c r="C71" s="81"/>
      <c r="D71" s="81"/>
      <c r="E71" s="24">
        <v>0</v>
      </c>
    </row>
    <row r="72" spans="2:5" x14ac:dyDescent="0.3">
      <c r="B72" s="81" t="s">
        <v>27</v>
      </c>
      <c r="C72" s="81"/>
      <c r="D72" s="81"/>
      <c r="E72" s="24">
        <v>6</v>
      </c>
    </row>
    <row r="74" spans="2:5" x14ac:dyDescent="0.3">
      <c r="B74" s="54" t="s">
        <v>40</v>
      </c>
      <c r="C74" s="55"/>
      <c r="D74" s="55"/>
      <c r="E74" s="56"/>
    </row>
    <row r="75" spans="2:5" x14ac:dyDescent="0.3">
      <c r="B75" s="23" t="s">
        <v>54</v>
      </c>
      <c r="C75" s="23" t="s">
        <v>55</v>
      </c>
      <c r="D75" s="23" t="s">
        <v>56</v>
      </c>
      <c r="E75" s="23" t="s">
        <v>57</v>
      </c>
    </row>
    <row r="76" spans="2:5" x14ac:dyDescent="0.3">
      <c r="B76" s="24" t="s">
        <v>65</v>
      </c>
      <c r="C76" s="24"/>
      <c r="D76" s="24"/>
      <c r="E76" s="24"/>
    </row>
    <row r="77" spans="2:5" x14ac:dyDescent="0.3">
      <c r="B77" s="22"/>
      <c r="C77" s="22"/>
      <c r="D77" s="22"/>
      <c r="E77" s="22"/>
    </row>
    <row r="78" spans="2:5" x14ac:dyDescent="0.3">
      <c r="B78" s="53"/>
      <c r="C78" s="53"/>
      <c r="D78" s="53"/>
      <c r="E78" s="53"/>
    </row>
    <row r="79" spans="2:5" x14ac:dyDescent="0.3">
      <c r="B79" s="53"/>
      <c r="C79" s="53"/>
      <c r="D79" s="53"/>
      <c r="E79" s="53"/>
    </row>
    <row r="81" spans="2:5" ht="15.6" x14ac:dyDescent="0.3">
      <c r="B81" s="69" t="s">
        <v>4</v>
      </c>
      <c r="C81" s="69"/>
      <c r="D81" s="69"/>
      <c r="E81" s="69"/>
    </row>
    <row r="82" spans="2:5" x14ac:dyDescent="0.3">
      <c r="B82" s="7" t="s">
        <v>47</v>
      </c>
      <c r="C82" s="8"/>
      <c r="D82" s="9"/>
      <c r="E82" s="6" t="s">
        <v>93</v>
      </c>
    </row>
    <row r="83" spans="2:5" x14ac:dyDescent="0.3">
      <c r="B83" s="57" t="s">
        <v>45</v>
      </c>
      <c r="C83" s="58"/>
      <c r="D83" s="59"/>
      <c r="E83" s="43" t="s">
        <v>66</v>
      </c>
    </row>
    <row r="84" spans="2:5" x14ac:dyDescent="0.3">
      <c r="B84" s="57" t="s">
        <v>28</v>
      </c>
      <c r="C84" s="58"/>
      <c r="D84" s="59"/>
      <c r="E84" s="43" t="s">
        <v>67</v>
      </c>
    </row>
    <row r="85" spans="2:5" x14ac:dyDescent="0.3">
      <c r="B85" s="60" t="s">
        <v>46</v>
      </c>
      <c r="C85" s="61"/>
      <c r="D85" s="62"/>
      <c r="E85" s="44" t="s">
        <v>68</v>
      </c>
    </row>
    <row r="86" spans="2:5" x14ac:dyDescent="0.3">
      <c r="B86" s="66" t="s">
        <v>29</v>
      </c>
      <c r="C86" s="67"/>
      <c r="D86" s="68"/>
      <c r="E86" s="44">
        <v>10200402</v>
      </c>
    </row>
    <row r="87" spans="2:5" ht="14.4" customHeight="1" x14ac:dyDescent="0.3">
      <c r="B87" s="60" t="s">
        <v>30</v>
      </c>
      <c r="C87" s="61"/>
      <c r="D87" s="62"/>
      <c r="E87" s="44" t="s">
        <v>69</v>
      </c>
    </row>
    <row r="88" spans="2:5" x14ac:dyDescent="0.3">
      <c r="B88" s="57" t="s">
        <v>3</v>
      </c>
      <c r="C88" s="58"/>
      <c r="D88" s="59"/>
      <c r="E88" s="44" t="s">
        <v>70</v>
      </c>
    </row>
    <row r="89" spans="2:5" x14ac:dyDescent="0.3">
      <c r="B89" s="57" t="s">
        <v>31</v>
      </c>
      <c r="C89" s="58"/>
      <c r="D89" s="59"/>
      <c r="E89" s="44">
        <v>1974</v>
      </c>
    </row>
    <row r="90" spans="2:5" x14ac:dyDescent="0.3">
      <c r="B90" s="57" t="s">
        <v>32</v>
      </c>
      <c r="C90" s="58"/>
      <c r="D90" s="59"/>
      <c r="E90" s="44">
        <v>1998</v>
      </c>
    </row>
    <row r="91" spans="2:5" x14ac:dyDescent="0.3">
      <c r="B91" s="57" t="s">
        <v>33</v>
      </c>
      <c r="C91" s="58"/>
      <c r="D91" s="59"/>
      <c r="E91" s="44" t="s">
        <v>71</v>
      </c>
    </row>
    <row r="92" spans="2:5" x14ac:dyDescent="0.3">
      <c r="B92" s="57" t="s">
        <v>34</v>
      </c>
      <c r="C92" s="58"/>
      <c r="D92" s="59"/>
      <c r="E92" s="44" t="s">
        <v>72</v>
      </c>
    </row>
    <row r="93" spans="2:5" x14ac:dyDescent="0.3">
      <c r="B93" s="63" t="s">
        <v>35</v>
      </c>
      <c r="C93" s="64"/>
      <c r="D93" s="65"/>
      <c r="E93" s="45"/>
    </row>
    <row r="94" spans="2:5" x14ac:dyDescent="0.3">
      <c r="B94" s="60" t="s">
        <v>36</v>
      </c>
      <c r="C94" s="61"/>
      <c r="D94" s="62"/>
      <c r="E94" s="45"/>
    </row>
    <row r="95" spans="2:5" x14ac:dyDescent="0.3">
      <c r="B95" s="60" t="s">
        <v>37</v>
      </c>
      <c r="C95" s="61"/>
      <c r="D95" s="62"/>
      <c r="E95" s="44">
        <v>23</v>
      </c>
    </row>
    <row r="96" spans="2:5" x14ac:dyDescent="0.3">
      <c r="B96" s="60" t="s">
        <v>38</v>
      </c>
      <c r="C96" s="61"/>
      <c r="D96" s="62"/>
      <c r="E96" s="44">
        <v>27216</v>
      </c>
    </row>
    <row r="97" spans="2:5" x14ac:dyDescent="0.3">
      <c r="B97" s="60" t="s">
        <v>39</v>
      </c>
      <c r="C97" s="61"/>
      <c r="D97" s="62"/>
      <c r="E97" s="46" t="s">
        <v>73</v>
      </c>
    </row>
    <row r="98" spans="2:5" x14ac:dyDescent="0.3">
      <c r="B98" s="57" t="s">
        <v>41</v>
      </c>
      <c r="C98" s="58"/>
      <c r="D98" s="59"/>
      <c r="E98" s="44" t="s">
        <v>74</v>
      </c>
    </row>
    <row r="99" spans="2:5" x14ac:dyDescent="0.3">
      <c r="B99" s="57" t="s">
        <v>42</v>
      </c>
      <c r="C99" s="58"/>
      <c r="D99" s="59"/>
      <c r="E99" s="45"/>
    </row>
    <row r="100" spans="2:5" x14ac:dyDescent="0.3">
      <c r="B100" s="57" t="s">
        <v>43</v>
      </c>
      <c r="C100" s="58"/>
      <c r="D100" s="59"/>
      <c r="E100" s="45"/>
    </row>
    <row r="101" spans="2:5" x14ac:dyDescent="0.3">
      <c r="B101" s="57" t="s">
        <v>44</v>
      </c>
      <c r="C101" s="58"/>
      <c r="D101" s="59"/>
      <c r="E101" s="45"/>
    </row>
    <row r="102" spans="2:5" x14ac:dyDescent="0.3">
      <c r="E102" s="42"/>
    </row>
    <row r="103" spans="2:5" x14ac:dyDescent="0.3">
      <c r="B103" s="7" t="s">
        <v>47</v>
      </c>
      <c r="C103" s="8"/>
      <c r="D103" s="9"/>
      <c r="E103" s="6" t="s">
        <v>94</v>
      </c>
    </row>
    <row r="104" spans="2:5" x14ac:dyDescent="0.3">
      <c r="B104" s="57" t="s">
        <v>45</v>
      </c>
      <c r="C104" s="58"/>
      <c r="D104" s="59"/>
      <c r="E104" s="43" t="s">
        <v>66</v>
      </c>
    </row>
    <row r="105" spans="2:5" x14ac:dyDescent="0.3">
      <c r="B105" s="57" t="s">
        <v>28</v>
      </c>
      <c r="C105" s="58"/>
      <c r="D105" s="59"/>
      <c r="E105" s="43" t="s">
        <v>75</v>
      </c>
    </row>
    <row r="106" spans="2:5" x14ac:dyDescent="0.3">
      <c r="B106" s="60" t="s">
        <v>46</v>
      </c>
      <c r="C106" s="61"/>
      <c r="D106" s="62"/>
      <c r="E106" s="44" t="s">
        <v>76</v>
      </c>
    </row>
    <row r="107" spans="2:5" x14ac:dyDescent="0.3">
      <c r="B107" s="66" t="s">
        <v>29</v>
      </c>
      <c r="C107" s="67"/>
      <c r="D107" s="68"/>
      <c r="E107" s="44">
        <v>10200402</v>
      </c>
    </row>
    <row r="108" spans="2:5" x14ac:dyDescent="0.3">
      <c r="B108" s="60" t="s">
        <v>30</v>
      </c>
      <c r="C108" s="61"/>
      <c r="D108" s="62"/>
      <c r="E108" s="44" t="s">
        <v>69</v>
      </c>
    </row>
    <row r="109" spans="2:5" x14ac:dyDescent="0.3">
      <c r="B109" s="57" t="s">
        <v>3</v>
      </c>
      <c r="C109" s="58"/>
      <c r="D109" s="59"/>
      <c r="E109" s="24" t="s">
        <v>77</v>
      </c>
    </row>
    <row r="110" spans="2:5" x14ac:dyDescent="0.3">
      <c r="B110" s="57" t="s">
        <v>31</v>
      </c>
      <c r="C110" s="58"/>
      <c r="D110" s="59"/>
      <c r="E110" s="24">
        <v>1979</v>
      </c>
    </row>
    <row r="111" spans="2:5" x14ac:dyDescent="0.3">
      <c r="B111" s="57" t="s">
        <v>32</v>
      </c>
      <c r="C111" s="58"/>
      <c r="D111" s="59"/>
      <c r="E111" s="24">
        <v>1998</v>
      </c>
    </row>
    <row r="112" spans="2:5" x14ac:dyDescent="0.3">
      <c r="B112" s="57" t="s">
        <v>33</v>
      </c>
      <c r="C112" s="58"/>
      <c r="D112" s="59"/>
      <c r="E112" s="44" t="s">
        <v>71</v>
      </c>
    </row>
    <row r="113" spans="2:5" x14ac:dyDescent="0.3">
      <c r="B113" s="57" t="s">
        <v>34</v>
      </c>
      <c r="C113" s="58"/>
      <c r="D113" s="59"/>
      <c r="E113" s="44" t="s">
        <v>72</v>
      </c>
    </row>
    <row r="114" spans="2:5" x14ac:dyDescent="0.3">
      <c r="B114" s="63" t="s">
        <v>35</v>
      </c>
      <c r="C114" s="64"/>
      <c r="D114" s="65"/>
      <c r="E114" s="45"/>
    </row>
    <row r="115" spans="2:5" x14ac:dyDescent="0.3">
      <c r="B115" s="60" t="s">
        <v>36</v>
      </c>
      <c r="C115" s="61"/>
      <c r="D115" s="62"/>
      <c r="E115" s="45"/>
    </row>
    <row r="116" spans="2:5" x14ac:dyDescent="0.3">
      <c r="B116" s="60" t="s">
        <v>37</v>
      </c>
      <c r="C116" s="61"/>
      <c r="D116" s="62"/>
      <c r="E116" s="24">
        <v>18.7</v>
      </c>
    </row>
    <row r="117" spans="2:5" x14ac:dyDescent="0.3">
      <c r="B117" s="60" t="s">
        <v>38</v>
      </c>
      <c r="C117" s="61"/>
      <c r="D117" s="62"/>
      <c r="E117" s="24">
        <v>22045</v>
      </c>
    </row>
    <row r="118" spans="2:5" x14ac:dyDescent="0.3">
      <c r="B118" s="60" t="s">
        <v>39</v>
      </c>
      <c r="C118" s="61"/>
      <c r="D118" s="62"/>
      <c r="E118" s="46" t="s">
        <v>73</v>
      </c>
    </row>
    <row r="119" spans="2:5" x14ac:dyDescent="0.3">
      <c r="B119" s="57" t="s">
        <v>41</v>
      </c>
      <c r="C119" s="58"/>
      <c r="D119" s="59"/>
      <c r="E119" s="44" t="s">
        <v>74</v>
      </c>
    </row>
    <row r="120" spans="2:5" x14ac:dyDescent="0.3">
      <c r="B120" s="57" t="s">
        <v>42</v>
      </c>
      <c r="C120" s="58"/>
      <c r="D120" s="59"/>
      <c r="E120" s="45"/>
    </row>
    <row r="121" spans="2:5" x14ac:dyDescent="0.3">
      <c r="B121" s="57" t="s">
        <v>43</v>
      </c>
      <c r="C121" s="58"/>
      <c r="D121" s="59"/>
      <c r="E121" s="45"/>
    </row>
    <row r="122" spans="2:5" x14ac:dyDescent="0.3">
      <c r="B122" s="57" t="s">
        <v>44</v>
      </c>
      <c r="C122" s="58"/>
      <c r="D122" s="59"/>
      <c r="E122" s="45"/>
    </row>
    <row r="130" spans="2:5" ht="15.6" x14ac:dyDescent="0.3">
      <c r="B130" s="69" t="s">
        <v>4</v>
      </c>
      <c r="C130" s="69"/>
      <c r="D130" s="69"/>
      <c r="E130" s="69"/>
    </row>
    <row r="131" spans="2:5" x14ac:dyDescent="0.3">
      <c r="B131" s="7" t="s">
        <v>47</v>
      </c>
      <c r="C131" s="8"/>
      <c r="D131" s="9"/>
      <c r="E131" s="6" t="s">
        <v>95</v>
      </c>
    </row>
    <row r="132" spans="2:5" x14ac:dyDescent="0.3">
      <c r="B132" s="57" t="s">
        <v>45</v>
      </c>
      <c r="C132" s="58"/>
      <c r="D132" s="59"/>
      <c r="E132" s="43" t="s">
        <v>66</v>
      </c>
    </row>
    <row r="133" spans="2:5" x14ac:dyDescent="0.3">
      <c r="B133" s="57" t="s">
        <v>28</v>
      </c>
      <c r="C133" s="58"/>
      <c r="D133" s="59"/>
      <c r="E133" s="43" t="s">
        <v>78</v>
      </c>
    </row>
    <row r="134" spans="2:5" x14ac:dyDescent="0.3">
      <c r="B134" s="60" t="s">
        <v>46</v>
      </c>
      <c r="C134" s="61"/>
      <c r="D134" s="62"/>
      <c r="E134" s="44" t="s">
        <v>79</v>
      </c>
    </row>
    <row r="135" spans="2:5" x14ac:dyDescent="0.3">
      <c r="B135" s="66" t="s">
        <v>29</v>
      </c>
      <c r="C135" s="67"/>
      <c r="D135" s="68"/>
      <c r="E135" s="44">
        <v>10200402</v>
      </c>
    </row>
    <row r="136" spans="2:5" x14ac:dyDescent="0.3">
      <c r="B136" s="60" t="s">
        <v>30</v>
      </c>
      <c r="C136" s="61"/>
      <c r="D136" s="62"/>
      <c r="E136" s="24" t="s">
        <v>80</v>
      </c>
    </row>
    <row r="137" spans="2:5" x14ac:dyDescent="0.3">
      <c r="B137" s="57" t="s">
        <v>3</v>
      </c>
      <c r="C137" s="58"/>
      <c r="D137" s="59"/>
      <c r="E137" s="24" t="s">
        <v>81</v>
      </c>
    </row>
    <row r="138" spans="2:5" x14ac:dyDescent="0.3">
      <c r="B138" s="57" t="s">
        <v>31</v>
      </c>
      <c r="C138" s="58"/>
      <c r="D138" s="59"/>
      <c r="E138" s="24">
        <v>1963</v>
      </c>
    </row>
    <row r="139" spans="2:5" x14ac:dyDescent="0.3">
      <c r="B139" s="57" t="s">
        <v>32</v>
      </c>
      <c r="C139" s="58"/>
      <c r="D139" s="59"/>
      <c r="E139" s="24">
        <v>2001</v>
      </c>
    </row>
    <row r="140" spans="2:5" x14ac:dyDescent="0.3">
      <c r="B140" s="57" t="s">
        <v>33</v>
      </c>
      <c r="C140" s="58"/>
      <c r="D140" s="59"/>
      <c r="E140" s="44" t="s">
        <v>71</v>
      </c>
    </row>
    <row r="141" spans="2:5" x14ac:dyDescent="0.3">
      <c r="B141" s="57" t="s">
        <v>34</v>
      </c>
      <c r="C141" s="58"/>
      <c r="D141" s="59"/>
      <c r="E141" s="44" t="s">
        <v>72</v>
      </c>
    </row>
    <row r="142" spans="2:5" x14ac:dyDescent="0.3">
      <c r="B142" s="63" t="s">
        <v>35</v>
      </c>
      <c r="C142" s="64"/>
      <c r="D142" s="65"/>
      <c r="E142" s="45"/>
    </row>
    <row r="143" spans="2:5" x14ac:dyDescent="0.3">
      <c r="B143" s="60" t="s">
        <v>36</v>
      </c>
      <c r="C143" s="61"/>
      <c r="D143" s="62"/>
      <c r="E143" s="45"/>
    </row>
    <row r="144" spans="2:5" x14ac:dyDescent="0.3">
      <c r="B144" s="60" t="s">
        <v>37</v>
      </c>
      <c r="C144" s="61"/>
      <c r="D144" s="62"/>
      <c r="E144" s="24">
        <v>20.5</v>
      </c>
    </row>
    <row r="145" spans="2:5" x14ac:dyDescent="0.3">
      <c r="B145" s="60" t="s">
        <v>38</v>
      </c>
      <c r="C145" s="61"/>
      <c r="D145" s="62"/>
      <c r="E145" s="24">
        <v>25000</v>
      </c>
    </row>
    <row r="146" spans="2:5" x14ac:dyDescent="0.3">
      <c r="B146" s="60" t="s">
        <v>39</v>
      </c>
      <c r="C146" s="61"/>
      <c r="D146" s="62"/>
      <c r="E146" s="46" t="s">
        <v>73</v>
      </c>
    </row>
    <row r="147" spans="2:5" x14ac:dyDescent="0.3">
      <c r="B147" s="57" t="s">
        <v>41</v>
      </c>
      <c r="C147" s="58"/>
      <c r="D147" s="59"/>
      <c r="E147" s="44" t="s">
        <v>74</v>
      </c>
    </row>
    <row r="148" spans="2:5" x14ac:dyDescent="0.3">
      <c r="B148" s="57" t="s">
        <v>42</v>
      </c>
      <c r="C148" s="58"/>
      <c r="D148" s="59"/>
      <c r="E148" s="45"/>
    </row>
    <row r="149" spans="2:5" x14ac:dyDescent="0.3">
      <c r="B149" s="57" t="s">
        <v>43</v>
      </c>
      <c r="C149" s="58"/>
      <c r="D149" s="59"/>
      <c r="E149" s="45"/>
    </row>
    <row r="150" spans="2:5" x14ac:dyDescent="0.3">
      <c r="B150" s="57" t="s">
        <v>44</v>
      </c>
      <c r="C150" s="58"/>
      <c r="D150" s="59"/>
      <c r="E150" s="45"/>
    </row>
    <row r="151" spans="2:5" x14ac:dyDescent="0.3">
      <c r="E151" s="42"/>
    </row>
    <row r="152" spans="2:5" x14ac:dyDescent="0.3">
      <c r="B152" s="7" t="s">
        <v>47</v>
      </c>
      <c r="C152" s="8"/>
      <c r="D152" s="9"/>
      <c r="E152" s="6" t="s">
        <v>96</v>
      </c>
    </row>
    <row r="153" spans="2:5" x14ac:dyDescent="0.3">
      <c r="B153" s="57" t="s">
        <v>45</v>
      </c>
      <c r="C153" s="58"/>
      <c r="D153" s="59"/>
      <c r="E153" s="43" t="s">
        <v>66</v>
      </c>
    </row>
    <row r="154" spans="2:5" x14ac:dyDescent="0.3">
      <c r="B154" s="57" t="s">
        <v>28</v>
      </c>
      <c r="C154" s="58"/>
      <c r="D154" s="59"/>
      <c r="E154" s="43" t="s">
        <v>82</v>
      </c>
    </row>
    <row r="155" spans="2:5" x14ac:dyDescent="0.3">
      <c r="B155" s="60" t="s">
        <v>46</v>
      </c>
      <c r="C155" s="61"/>
      <c r="D155" s="62"/>
      <c r="E155" s="44" t="s">
        <v>83</v>
      </c>
    </row>
    <row r="156" spans="2:5" x14ac:dyDescent="0.3">
      <c r="B156" s="66" t="s">
        <v>29</v>
      </c>
      <c r="C156" s="67"/>
      <c r="D156" s="68"/>
      <c r="E156" s="44">
        <v>10200402</v>
      </c>
    </row>
    <row r="157" spans="2:5" x14ac:dyDescent="0.3">
      <c r="B157" s="60" t="s">
        <v>30</v>
      </c>
      <c r="C157" s="61"/>
      <c r="D157" s="62"/>
      <c r="E157" s="44" t="s">
        <v>69</v>
      </c>
    </row>
    <row r="158" spans="2:5" x14ac:dyDescent="0.3">
      <c r="B158" s="57" t="s">
        <v>3</v>
      </c>
      <c r="C158" s="58"/>
      <c r="D158" s="59"/>
      <c r="E158" s="24" t="s">
        <v>84</v>
      </c>
    </row>
    <row r="159" spans="2:5" x14ac:dyDescent="0.3">
      <c r="B159" s="57" t="s">
        <v>31</v>
      </c>
      <c r="C159" s="58"/>
      <c r="D159" s="59"/>
      <c r="E159" s="24">
        <v>1982</v>
      </c>
    </row>
    <row r="160" spans="2:5" x14ac:dyDescent="0.3">
      <c r="B160" s="57" t="s">
        <v>32</v>
      </c>
      <c r="C160" s="58"/>
      <c r="D160" s="59"/>
      <c r="E160" s="24">
        <v>2014</v>
      </c>
    </row>
    <row r="161" spans="2:5" x14ac:dyDescent="0.3">
      <c r="B161" s="57" t="s">
        <v>33</v>
      </c>
      <c r="C161" s="58"/>
      <c r="D161" s="59"/>
      <c r="E161" s="44" t="s">
        <v>71</v>
      </c>
    </row>
    <row r="162" spans="2:5" x14ac:dyDescent="0.3">
      <c r="B162" s="57" t="s">
        <v>34</v>
      </c>
      <c r="C162" s="58"/>
      <c r="D162" s="59"/>
      <c r="E162" s="44" t="s">
        <v>72</v>
      </c>
    </row>
    <row r="163" spans="2:5" x14ac:dyDescent="0.3">
      <c r="B163" s="63" t="s">
        <v>35</v>
      </c>
      <c r="C163" s="64"/>
      <c r="D163" s="65"/>
      <c r="E163" s="45"/>
    </row>
    <row r="164" spans="2:5" x14ac:dyDescent="0.3">
      <c r="B164" s="60" t="s">
        <v>36</v>
      </c>
      <c r="C164" s="61"/>
      <c r="D164" s="62"/>
      <c r="E164" s="45"/>
    </row>
    <row r="165" spans="2:5" x14ac:dyDescent="0.3">
      <c r="B165" s="60" t="s">
        <v>37</v>
      </c>
      <c r="C165" s="61"/>
      <c r="D165" s="62"/>
      <c r="E165" s="24">
        <v>23.2</v>
      </c>
    </row>
    <row r="166" spans="2:5" x14ac:dyDescent="0.3">
      <c r="B166" s="60" t="s">
        <v>38</v>
      </c>
      <c r="C166" s="61"/>
      <c r="D166" s="62"/>
      <c r="E166" s="24">
        <v>26800</v>
      </c>
    </row>
    <row r="167" spans="2:5" x14ac:dyDescent="0.3">
      <c r="B167" s="60" t="s">
        <v>39</v>
      </c>
      <c r="C167" s="61"/>
      <c r="D167" s="62"/>
      <c r="E167" s="46" t="s">
        <v>73</v>
      </c>
    </row>
    <row r="168" spans="2:5" x14ac:dyDescent="0.3">
      <c r="B168" s="57" t="s">
        <v>41</v>
      </c>
      <c r="C168" s="58"/>
      <c r="D168" s="59"/>
      <c r="E168" s="44" t="s">
        <v>74</v>
      </c>
    </row>
    <row r="169" spans="2:5" x14ac:dyDescent="0.3">
      <c r="B169" s="57" t="s">
        <v>42</v>
      </c>
      <c r="C169" s="58"/>
      <c r="D169" s="59"/>
      <c r="E169" s="45"/>
    </row>
    <row r="170" spans="2:5" x14ac:dyDescent="0.3">
      <c r="B170" s="57" t="s">
        <v>43</v>
      </c>
      <c r="C170" s="58"/>
      <c r="D170" s="59"/>
      <c r="E170" s="45"/>
    </row>
    <row r="171" spans="2:5" x14ac:dyDescent="0.3">
      <c r="B171" s="57" t="s">
        <v>44</v>
      </c>
      <c r="C171" s="58"/>
      <c r="D171" s="59"/>
      <c r="E171" s="45"/>
    </row>
    <row r="179" spans="2:5" ht="15.6" x14ac:dyDescent="0.3">
      <c r="B179" s="69" t="s">
        <v>4</v>
      </c>
      <c r="C179" s="69"/>
      <c r="D179" s="69"/>
      <c r="E179" s="69"/>
    </row>
    <row r="180" spans="2:5" x14ac:dyDescent="0.3">
      <c r="B180" s="7" t="s">
        <v>47</v>
      </c>
      <c r="C180" s="8"/>
      <c r="D180" s="9"/>
      <c r="E180" s="6" t="s">
        <v>97</v>
      </c>
    </row>
    <row r="181" spans="2:5" x14ac:dyDescent="0.3">
      <c r="B181" s="57" t="s">
        <v>45</v>
      </c>
      <c r="C181" s="58"/>
      <c r="D181" s="59"/>
      <c r="E181" s="43" t="s">
        <v>66</v>
      </c>
    </row>
    <row r="182" spans="2:5" x14ac:dyDescent="0.3">
      <c r="B182" s="57" t="s">
        <v>28</v>
      </c>
      <c r="C182" s="58"/>
      <c r="D182" s="59"/>
      <c r="E182" s="43" t="s">
        <v>85</v>
      </c>
    </row>
    <row r="183" spans="2:5" x14ac:dyDescent="0.3">
      <c r="B183" s="60" t="s">
        <v>46</v>
      </c>
      <c r="C183" s="61"/>
      <c r="D183" s="62"/>
      <c r="E183" s="44" t="s">
        <v>86</v>
      </c>
    </row>
    <row r="184" spans="2:5" x14ac:dyDescent="0.3">
      <c r="B184" s="66" t="s">
        <v>29</v>
      </c>
      <c r="C184" s="67"/>
      <c r="D184" s="68"/>
      <c r="E184" s="44">
        <v>10200402</v>
      </c>
    </row>
    <row r="185" spans="2:5" x14ac:dyDescent="0.3">
      <c r="B185" s="60" t="s">
        <v>30</v>
      </c>
      <c r="C185" s="61"/>
      <c r="D185" s="62"/>
      <c r="E185" s="44" t="s">
        <v>69</v>
      </c>
    </row>
    <row r="186" spans="2:5" x14ac:dyDescent="0.3">
      <c r="B186" s="57" t="s">
        <v>3</v>
      </c>
      <c r="C186" s="58"/>
      <c r="D186" s="59"/>
      <c r="E186" s="24" t="s">
        <v>87</v>
      </c>
    </row>
    <row r="187" spans="2:5" x14ac:dyDescent="0.3">
      <c r="B187" s="57" t="s">
        <v>31</v>
      </c>
      <c r="C187" s="58"/>
      <c r="D187" s="59"/>
      <c r="E187" s="24">
        <v>1987</v>
      </c>
    </row>
    <row r="188" spans="2:5" x14ac:dyDescent="0.3">
      <c r="B188" s="57" t="s">
        <v>32</v>
      </c>
      <c r="C188" s="58"/>
      <c r="D188" s="59"/>
      <c r="E188" s="24">
        <v>2002</v>
      </c>
    </row>
    <row r="189" spans="2:5" x14ac:dyDescent="0.3">
      <c r="B189" s="57" t="s">
        <v>33</v>
      </c>
      <c r="C189" s="58"/>
      <c r="D189" s="59"/>
      <c r="E189" s="44" t="s">
        <v>71</v>
      </c>
    </row>
    <row r="190" spans="2:5" x14ac:dyDescent="0.3">
      <c r="B190" s="57" t="s">
        <v>34</v>
      </c>
      <c r="C190" s="58"/>
      <c r="D190" s="59"/>
      <c r="E190" s="44" t="s">
        <v>72</v>
      </c>
    </row>
    <row r="191" spans="2:5" x14ac:dyDescent="0.3">
      <c r="B191" s="63" t="s">
        <v>35</v>
      </c>
      <c r="C191" s="64"/>
      <c r="D191" s="65"/>
      <c r="E191" s="45"/>
    </row>
    <row r="192" spans="2:5" x14ac:dyDescent="0.3">
      <c r="B192" s="60" t="s">
        <v>36</v>
      </c>
      <c r="C192" s="61"/>
      <c r="D192" s="62"/>
      <c r="E192" s="45"/>
    </row>
    <row r="193" spans="2:5" x14ac:dyDescent="0.3">
      <c r="B193" s="60" t="s">
        <v>37</v>
      </c>
      <c r="C193" s="61"/>
      <c r="D193" s="62"/>
      <c r="E193" s="24">
        <v>8.1</v>
      </c>
    </row>
    <row r="194" spans="2:5" x14ac:dyDescent="0.3">
      <c r="B194" s="60" t="s">
        <v>38</v>
      </c>
      <c r="C194" s="61"/>
      <c r="D194" s="62"/>
      <c r="E194" s="24">
        <v>10977</v>
      </c>
    </row>
    <row r="195" spans="2:5" x14ac:dyDescent="0.3">
      <c r="B195" s="60" t="s">
        <v>39</v>
      </c>
      <c r="C195" s="61"/>
      <c r="D195" s="62"/>
      <c r="E195" s="46" t="s">
        <v>73</v>
      </c>
    </row>
    <row r="196" spans="2:5" x14ac:dyDescent="0.3">
      <c r="B196" s="57" t="s">
        <v>41</v>
      </c>
      <c r="C196" s="58"/>
      <c r="D196" s="59"/>
      <c r="E196" s="44" t="s">
        <v>74</v>
      </c>
    </row>
    <row r="197" spans="2:5" x14ac:dyDescent="0.3">
      <c r="B197" s="57" t="s">
        <v>42</v>
      </c>
      <c r="C197" s="58"/>
      <c r="D197" s="59"/>
      <c r="E197" s="45"/>
    </row>
    <row r="198" spans="2:5" x14ac:dyDescent="0.3">
      <c r="B198" s="57" t="s">
        <v>43</v>
      </c>
      <c r="C198" s="58"/>
      <c r="D198" s="59"/>
      <c r="E198" s="45"/>
    </row>
    <row r="199" spans="2:5" x14ac:dyDescent="0.3">
      <c r="B199" s="57" t="s">
        <v>44</v>
      </c>
      <c r="C199" s="58"/>
      <c r="D199" s="59"/>
      <c r="E199" s="45"/>
    </row>
    <row r="200" spans="2:5" x14ac:dyDescent="0.3">
      <c r="E200" s="42"/>
    </row>
    <row r="201" spans="2:5" x14ac:dyDescent="0.3">
      <c r="B201" s="7" t="s">
        <v>47</v>
      </c>
      <c r="C201" s="8"/>
      <c r="D201" s="9"/>
      <c r="E201" s="6" t="s">
        <v>98</v>
      </c>
    </row>
    <row r="202" spans="2:5" x14ac:dyDescent="0.3">
      <c r="B202" s="57" t="s">
        <v>45</v>
      </c>
      <c r="C202" s="58"/>
      <c r="D202" s="59"/>
      <c r="E202" s="43" t="s">
        <v>66</v>
      </c>
    </row>
    <row r="203" spans="2:5" ht="28.8" x14ac:dyDescent="0.3">
      <c r="B203" s="57" t="s">
        <v>28</v>
      </c>
      <c r="C203" s="58"/>
      <c r="D203" s="59"/>
      <c r="E203" s="49" t="s">
        <v>88</v>
      </c>
    </row>
    <row r="204" spans="2:5" x14ac:dyDescent="0.3">
      <c r="B204" s="60" t="s">
        <v>46</v>
      </c>
      <c r="C204" s="61"/>
      <c r="D204" s="62"/>
      <c r="E204" s="24" t="s">
        <v>89</v>
      </c>
    </row>
    <row r="205" spans="2:5" x14ac:dyDescent="0.3">
      <c r="B205" s="66" t="s">
        <v>29</v>
      </c>
      <c r="C205" s="67"/>
      <c r="D205" s="68"/>
      <c r="E205" s="44">
        <v>10200402</v>
      </c>
    </row>
    <row r="206" spans="2:5" x14ac:dyDescent="0.3">
      <c r="B206" s="60" t="s">
        <v>30</v>
      </c>
      <c r="C206" s="61"/>
      <c r="D206" s="62"/>
      <c r="E206" s="24" t="s">
        <v>90</v>
      </c>
    </row>
    <row r="207" spans="2:5" x14ac:dyDescent="0.3">
      <c r="B207" s="57" t="s">
        <v>3</v>
      </c>
      <c r="C207" s="58"/>
      <c r="D207" s="59"/>
      <c r="E207" s="24" t="s">
        <v>91</v>
      </c>
    </row>
    <row r="208" spans="2:5" x14ac:dyDescent="0.3">
      <c r="B208" s="57" t="s">
        <v>31</v>
      </c>
      <c r="C208" s="58"/>
      <c r="D208" s="59"/>
      <c r="E208" s="24">
        <v>2005</v>
      </c>
    </row>
    <row r="209" spans="2:5" x14ac:dyDescent="0.3">
      <c r="B209" s="57" t="s">
        <v>32</v>
      </c>
      <c r="C209" s="58"/>
      <c r="D209" s="59"/>
      <c r="E209" s="24">
        <v>2016</v>
      </c>
    </row>
    <row r="210" spans="2:5" x14ac:dyDescent="0.3">
      <c r="B210" s="57" t="s">
        <v>33</v>
      </c>
      <c r="C210" s="58"/>
      <c r="D210" s="59"/>
      <c r="E210" s="44" t="s">
        <v>71</v>
      </c>
    </row>
    <row r="211" spans="2:5" x14ac:dyDescent="0.3">
      <c r="B211" s="57" t="s">
        <v>34</v>
      </c>
      <c r="C211" s="58"/>
      <c r="D211" s="59"/>
      <c r="E211" s="44" t="s">
        <v>72</v>
      </c>
    </row>
    <row r="212" spans="2:5" x14ac:dyDescent="0.3">
      <c r="B212" s="63" t="s">
        <v>35</v>
      </c>
      <c r="C212" s="64"/>
      <c r="D212" s="65"/>
      <c r="E212" s="45"/>
    </row>
    <row r="213" spans="2:5" x14ac:dyDescent="0.3">
      <c r="B213" s="60" t="s">
        <v>36</v>
      </c>
      <c r="C213" s="61"/>
      <c r="D213" s="62"/>
      <c r="E213" s="45"/>
    </row>
    <row r="214" spans="2:5" x14ac:dyDescent="0.3">
      <c r="B214" s="60" t="s">
        <v>37</v>
      </c>
      <c r="C214" s="61"/>
      <c r="D214" s="62"/>
      <c r="E214" s="24">
        <v>5.5</v>
      </c>
    </row>
    <row r="215" spans="2:5" x14ac:dyDescent="0.3">
      <c r="B215" s="60" t="s">
        <v>38</v>
      </c>
      <c r="C215" s="61"/>
      <c r="D215" s="62"/>
      <c r="E215" s="24"/>
    </row>
    <row r="216" spans="2:5" x14ac:dyDescent="0.3">
      <c r="B216" s="60" t="s">
        <v>39</v>
      </c>
      <c r="C216" s="61"/>
      <c r="D216" s="62"/>
      <c r="E216" s="24" t="s">
        <v>89</v>
      </c>
    </row>
    <row r="217" spans="2:5" x14ac:dyDescent="0.3">
      <c r="B217" s="57" t="s">
        <v>41</v>
      </c>
      <c r="C217" s="58"/>
      <c r="D217" s="59"/>
      <c r="E217" s="44" t="s">
        <v>74</v>
      </c>
    </row>
    <row r="218" spans="2:5" x14ac:dyDescent="0.3">
      <c r="B218" s="57" t="s">
        <v>42</v>
      </c>
      <c r="C218" s="58"/>
      <c r="D218" s="59"/>
      <c r="E218" s="45"/>
    </row>
    <row r="219" spans="2:5" x14ac:dyDescent="0.3">
      <c r="B219" s="57" t="s">
        <v>43</v>
      </c>
      <c r="C219" s="58"/>
      <c r="D219" s="59"/>
      <c r="E219" s="45"/>
    </row>
    <row r="220" spans="2:5" x14ac:dyDescent="0.3">
      <c r="B220" s="57" t="s">
        <v>44</v>
      </c>
      <c r="C220" s="58"/>
      <c r="D220" s="59"/>
      <c r="E220" s="45"/>
    </row>
  </sheetData>
  <mergeCells count="147">
    <mergeCell ref="B57:D57"/>
    <mergeCell ref="B58:D58"/>
    <mergeCell ref="B51:E51"/>
    <mergeCell ref="B52:E52"/>
    <mergeCell ref="B43:E50"/>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 ref="B20:E20"/>
    <mergeCell ref="B21:E21"/>
    <mergeCell ref="B40:E41"/>
    <mergeCell ref="B22:E22"/>
    <mergeCell ref="B23:E23"/>
    <mergeCell ref="B39:E39"/>
    <mergeCell ref="B54:D54"/>
    <mergeCell ref="B55:D55"/>
    <mergeCell ref="B56:D56"/>
    <mergeCell ref="C27:D27"/>
    <mergeCell ref="B81:E81"/>
    <mergeCell ref="B104:D104"/>
    <mergeCell ref="B105:D105"/>
    <mergeCell ref="B106:D106"/>
    <mergeCell ref="B107:D107"/>
    <mergeCell ref="B101:D101"/>
    <mergeCell ref="B89:D89"/>
    <mergeCell ref="B93:D93"/>
    <mergeCell ref="B92:D92"/>
    <mergeCell ref="B91:D91"/>
    <mergeCell ref="B90:D90"/>
    <mergeCell ref="B95:D95"/>
    <mergeCell ref="B96:D96"/>
    <mergeCell ref="B97:D97"/>
    <mergeCell ref="B94:D94"/>
    <mergeCell ref="B83:D83"/>
    <mergeCell ref="B98:D98"/>
    <mergeCell ref="B99:D99"/>
    <mergeCell ref="B100:D100"/>
    <mergeCell ref="B84:D84"/>
    <mergeCell ref="B85:D85"/>
    <mergeCell ref="B88:D88"/>
    <mergeCell ref="B87:D87"/>
    <mergeCell ref="B86:D86"/>
    <mergeCell ref="B114:D114"/>
    <mergeCell ref="B115:D115"/>
    <mergeCell ref="B116:D116"/>
    <mergeCell ref="B117:D117"/>
    <mergeCell ref="B118:D118"/>
    <mergeCell ref="B108:D108"/>
    <mergeCell ref="B109:D109"/>
    <mergeCell ref="B110:D110"/>
    <mergeCell ref="B111:D111"/>
    <mergeCell ref="B112:D112"/>
    <mergeCell ref="B113:D113"/>
    <mergeCell ref="B134:D134"/>
    <mergeCell ref="B135:D135"/>
    <mergeCell ref="B136:D136"/>
    <mergeCell ref="B137:D137"/>
    <mergeCell ref="B138:D138"/>
    <mergeCell ref="B139:D139"/>
    <mergeCell ref="B119:D119"/>
    <mergeCell ref="B120:D120"/>
    <mergeCell ref="B121:D121"/>
    <mergeCell ref="B130:E130"/>
    <mergeCell ref="B132:D132"/>
    <mergeCell ref="B133:D133"/>
    <mergeCell ref="B122:D122"/>
    <mergeCell ref="B146:D146"/>
    <mergeCell ref="B147:D147"/>
    <mergeCell ref="B148:D148"/>
    <mergeCell ref="B149:D149"/>
    <mergeCell ref="B150:D150"/>
    <mergeCell ref="B140:D140"/>
    <mergeCell ref="B141:D141"/>
    <mergeCell ref="B142:D142"/>
    <mergeCell ref="B143:D143"/>
    <mergeCell ref="B144:D144"/>
    <mergeCell ref="B145:D145"/>
    <mergeCell ref="B159:D159"/>
    <mergeCell ref="B160:D160"/>
    <mergeCell ref="B161:D161"/>
    <mergeCell ref="B162:D162"/>
    <mergeCell ref="B163:D163"/>
    <mergeCell ref="B164:D164"/>
    <mergeCell ref="B153:D153"/>
    <mergeCell ref="B154:D154"/>
    <mergeCell ref="B155:D155"/>
    <mergeCell ref="B156:D156"/>
    <mergeCell ref="B157:D157"/>
    <mergeCell ref="B158:D158"/>
    <mergeCell ref="B170:D170"/>
    <mergeCell ref="B171:D171"/>
    <mergeCell ref="B179:E179"/>
    <mergeCell ref="B181:D181"/>
    <mergeCell ref="B182:D182"/>
    <mergeCell ref="B183:D183"/>
    <mergeCell ref="B165:D165"/>
    <mergeCell ref="B166:D166"/>
    <mergeCell ref="B167:D167"/>
    <mergeCell ref="B168:D168"/>
    <mergeCell ref="B169:D169"/>
    <mergeCell ref="B190:D190"/>
    <mergeCell ref="B191:D191"/>
    <mergeCell ref="B192:D192"/>
    <mergeCell ref="B193:D193"/>
    <mergeCell ref="B194:D194"/>
    <mergeCell ref="B195:D195"/>
    <mergeCell ref="B184:D184"/>
    <mergeCell ref="B185:D185"/>
    <mergeCell ref="B186:D186"/>
    <mergeCell ref="B187:D187"/>
    <mergeCell ref="B188:D188"/>
    <mergeCell ref="B189:D189"/>
    <mergeCell ref="B74:E74"/>
    <mergeCell ref="B220:D220"/>
    <mergeCell ref="B215:D215"/>
    <mergeCell ref="B216:D216"/>
    <mergeCell ref="B217:D217"/>
    <mergeCell ref="B218:D218"/>
    <mergeCell ref="B219:D219"/>
    <mergeCell ref="B209:D209"/>
    <mergeCell ref="B210:D210"/>
    <mergeCell ref="B211:D211"/>
    <mergeCell ref="B212:D212"/>
    <mergeCell ref="B213:D213"/>
    <mergeCell ref="B214:D214"/>
    <mergeCell ref="B203:D203"/>
    <mergeCell ref="B204:D204"/>
    <mergeCell ref="B205:D205"/>
    <mergeCell ref="B206:D206"/>
    <mergeCell ref="B207:D207"/>
    <mergeCell ref="B208:D208"/>
    <mergeCell ref="B196:D196"/>
    <mergeCell ref="B197:D197"/>
    <mergeCell ref="B198:D198"/>
    <mergeCell ref="B199:D199"/>
    <mergeCell ref="B202:D202"/>
  </mergeCells>
  <dataValidations disablePrompts="1" count="6">
    <dataValidation operator="greaterThan" allowBlank="1" showInputMessage="1" showErrorMessage="1" sqref="E53"/>
    <dataValidation type="list" allowBlank="1" showInputMessage="1" showErrorMessage="1" sqref="E58 E69:E71">
      <formula1>N°</formula1>
    </dataValidation>
    <dataValidation type="whole" operator="greaterThanOrEqual" allowBlank="1" showInputMessage="1" showErrorMessage="1" sqref="E72">
      <formula1>0</formula1>
    </dataValidation>
    <dataValidation type="whole" operator="greaterThan" allowBlank="1" showInputMessage="1" showErrorMessage="1" sqref="E89 E110 E138 E159 E187 E208">
      <formula1>0</formula1>
    </dataValidation>
    <dataValidation type="list" allowBlank="1" showInputMessage="1" showErrorMessage="1" sqref="E83 E104 E132 E153 E181 E202">
      <formula1>TIPO_FUENTE</formula1>
    </dataValidation>
    <dataValidation type="decimal" operator="greaterThanOrEqual" allowBlank="1" showInputMessage="1" showErrorMessage="1" sqref="E95:E96 E116:E117 E144:E145 E165:E166 E193:E194 E214:E215">
      <formula1>0</formula1>
    </dataValidation>
  </dataValidations>
  <pageMargins left="0.7" right="0.7" top="0.75" bottom="0.75" header="0.3" footer="0.3"/>
  <pageSetup scale="94" orientation="portrait" verticalDpi="0" r:id="rId1"/>
  <headerFooter differentFirst="1">
    <oddHeader>&amp;L&amp;G&amp;C
Expediente: DFZ-2016-4973-I-LEY-EI&amp;R&amp;G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'[2]ALT. 10'!#REF!</xm:f>
          </x14:formula1>
          <xm:sqref>E86 E107 E135 E156 E184 E205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2"/>
  <sheetViews>
    <sheetView view="pageLayout" topLeftCell="A14" zoomScaleNormal="100" workbookViewId="0">
      <selection activeCell="B8" sqref="B8:I32"/>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9">
        <f>Datos!D176</f>
        <v>0</v>
      </c>
      <c r="D3" s="99"/>
      <c r="E3" s="99"/>
      <c r="F3" s="99"/>
      <c r="G3" s="99"/>
      <c r="H3" s="99"/>
      <c r="I3" s="99"/>
    </row>
    <row r="6" spans="2:10" ht="15.6" x14ac:dyDescent="0.3">
      <c r="B6" s="100" t="s">
        <v>4</v>
      </c>
      <c r="C6" s="100"/>
      <c r="D6" s="100"/>
      <c r="E6" s="100"/>
      <c r="F6" s="100"/>
      <c r="G6" s="100"/>
      <c r="H6" s="100"/>
      <c r="I6" s="100"/>
      <c r="J6" s="100"/>
    </row>
    <row r="7" spans="2:10" x14ac:dyDescent="0.3">
      <c r="B7" s="101"/>
      <c r="C7" s="101"/>
      <c r="D7" s="101"/>
      <c r="E7" s="101"/>
    </row>
    <row r="8" spans="2:10" x14ac:dyDescent="0.3">
      <c r="B8" s="102" t="s">
        <v>48</v>
      </c>
      <c r="C8" s="102"/>
      <c r="D8" s="102"/>
      <c r="E8" s="14" t="s">
        <v>49</v>
      </c>
      <c r="F8" s="14" t="s">
        <v>1</v>
      </c>
      <c r="G8" s="14" t="s">
        <v>2</v>
      </c>
      <c r="H8" s="14" t="s">
        <v>0</v>
      </c>
      <c r="I8" s="14" t="s">
        <v>50</v>
      </c>
      <c r="J8" s="12"/>
    </row>
    <row r="9" spans="2:10" x14ac:dyDescent="0.3">
      <c r="B9" s="98" t="s">
        <v>67</v>
      </c>
      <c r="C9" s="98" t="s">
        <v>68</v>
      </c>
      <c r="D9" s="3" t="s">
        <v>33</v>
      </c>
      <c r="E9" s="4">
        <v>10</v>
      </c>
      <c r="F9" s="13">
        <v>10</v>
      </c>
      <c r="G9" s="13">
        <v>10</v>
      </c>
      <c r="H9" s="13">
        <v>10</v>
      </c>
      <c r="I9" s="13" t="s">
        <v>92</v>
      </c>
      <c r="J9" s="12"/>
    </row>
    <row r="10" spans="2:10" x14ac:dyDescent="0.3">
      <c r="B10" s="98"/>
      <c r="C10" s="98"/>
      <c r="D10" s="5" t="s">
        <v>34</v>
      </c>
      <c r="E10" s="4"/>
      <c r="F10" s="13"/>
      <c r="G10" s="13"/>
      <c r="H10" s="13"/>
      <c r="I10" s="13"/>
      <c r="J10" s="12"/>
    </row>
    <row r="11" spans="2:10" x14ac:dyDescent="0.3">
      <c r="B11" s="98"/>
      <c r="C11" s="98"/>
      <c r="D11" s="11" t="s">
        <v>35</v>
      </c>
      <c r="E11" s="4"/>
      <c r="F11" s="13"/>
      <c r="G11" s="13"/>
      <c r="H11" s="13"/>
      <c r="I11" s="13"/>
      <c r="J11" s="12"/>
    </row>
    <row r="12" spans="2:10" x14ac:dyDescent="0.3">
      <c r="B12" s="98"/>
      <c r="C12" s="98"/>
      <c r="D12" s="5" t="s">
        <v>36</v>
      </c>
      <c r="E12" s="4"/>
      <c r="F12" s="13"/>
      <c r="G12" s="13"/>
      <c r="H12" s="13"/>
      <c r="I12" s="13"/>
      <c r="J12" s="12"/>
    </row>
    <row r="13" spans="2:10" x14ac:dyDescent="0.3">
      <c r="B13" s="98" t="s">
        <v>75</v>
      </c>
      <c r="C13" s="98" t="s">
        <v>76</v>
      </c>
      <c r="D13" s="3" t="s">
        <v>33</v>
      </c>
      <c r="E13" s="4">
        <v>10</v>
      </c>
      <c r="F13" s="13">
        <v>10</v>
      </c>
      <c r="G13" s="13">
        <v>10</v>
      </c>
      <c r="H13" s="13">
        <v>10</v>
      </c>
      <c r="I13" s="13" t="s">
        <v>92</v>
      </c>
    </row>
    <row r="14" spans="2:10" x14ac:dyDescent="0.3">
      <c r="B14" s="98"/>
      <c r="C14" s="98"/>
      <c r="D14" s="5" t="s">
        <v>34</v>
      </c>
      <c r="E14" s="4"/>
      <c r="F14" s="13"/>
      <c r="G14" s="13"/>
      <c r="H14" s="13"/>
      <c r="I14" s="13"/>
    </row>
    <row r="15" spans="2:10" x14ac:dyDescent="0.3">
      <c r="B15" s="98"/>
      <c r="C15" s="98"/>
      <c r="D15" s="11" t="s">
        <v>35</v>
      </c>
      <c r="E15" s="4"/>
      <c r="F15" s="13"/>
      <c r="G15" s="13"/>
      <c r="H15" s="13"/>
      <c r="I15" s="13"/>
    </row>
    <row r="16" spans="2:10" x14ac:dyDescent="0.3">
      <c r="B16" s="98"/>
      <c r="C16" s="98"/>
      <c r="D16" s="5" t="s">
        <v>36</v>
      </c>
      <c r="E16" s="4"/>
      <c r="F16" s="13"/>
      <c r="G16" s="13"/>
      <c r="H16" s="13"/>
      <c r="I16" s="13"/>
    </row>
    <row r="17" spans="2:9" x14ac:dyDescent="0.3">
      <c r="B17" s="98" t="s">
        <v>78</v>
      </c>
      <c r="C17" s="98" t="s">
        <v>79</v>
      </c>
      <c r="D17" s="3" t="s">
        <v>33</v>
      </c>
      <c r="E17" s="4">
        <v>10</v>
      </c>
      <c r="F17" s="13">
        <v>10</v>
      </c>
      <c r="G17" s="13">
        <v>10</v>
      </c>
      <c r="H17" s="13">
        <v>10</v>
      </c>
      <c r="I17" s="13" t="s">
        <v>92</v>
      </c>
    </row>
    <row r="18" spans="2:9" x14ac:dyDescent="0.3">
      <c r="B18" s="98"/>
      <c r="C18" s="98"/>
      <c r="D18" s="5" t="s">
        <v>34</v>
      </c>
      <c r="E18" s="4"/>
      <c r="F18" s="13"/>
      <c r="G18" s="13"/>
      <c r="H18" s="13"/>
      <c r="I18" s="13"/>
    </row>
    <row r="19" spans="2:9" x14ac:dyDescent="0.3">
      <c r="B19" s="98"/>
      <c r="C19" s="98"/>
      <c r="D19" s="11" t="s">
        <v>35</v>
      </c>
      <c r="E19" s="4"/>
      <c r="F19" s="13"/>
      <c r="G19" s="13"/>
      <c r="H19" s="13"/>
      <c r="I19" s="13"/>
    </row>
    <row r="20" spans="2:9" x14ac:dyDescent="0.3">
      <c r="B20" s="98"/>
      <c r="C20" s="98"/>
      <c r="D20" s="5" t="s">
        <v>36</v>
      </c>
      <c r="E20" s="4"/>
      <c r="F20" s="13"/>
      <c r="G20" s="13"/>
      <c r="H20" s="13"/>
      <c r="I20" s="13"/>
    </row>
    <row r="21" spans="2:9" x14ac:dyDescent="0.3">
      <c r="B21" s="98" t="s">
        <v>82</v>
      </c>
      <c r="C21" s="98" t="s">
        <v>83</v>
      </c>
      <c r="D21" s="3" t="s">
        <v>33</v>
      </c>
      <c r="E21" s="4">
        <v>10</v>
      </c>
      <c r="F21" s="13">
        <v>10</v>
      </c>
      <c r="G21" s="13">
        <v>10</v>
      </c>
      <c r="H21" s="13">
        <v>10</v>
      </c>
      <c r="I21" s="13" t="s">
        <v>92</v>
      </c>
    </row>
    <row r="22" spans="2:9" x14ac:dyDescent="0.3">
      <c r="B22" s="98"/>
      <c r="C22" s="98"/>
      <c r="D22" s="5" t="s">
        <v>34</v>
      </c>
      <c r="E22" s="4"/>
      <c r="F22" s="13"/>
      <c r="G22" s="13"/>
      <c r="H22" s="13"/>
      <c r="I22" s="13"/>
    </row>
    <row r="23" spans="2:9" x14ac:dyDescent="0.3">
      <c r="B23" s="98"/>
      <c r="C23" s="98"/>
      <c r="D23" s="11" t="s">
        <v>35</v>
      </c>
      <c r="E23" s="4"/>
      <c r="F23" s="13"/>
      <c r="G23" s="13"/>
      <c r="H23" s="13"/>
      <c r="I23" s="13"/>
    </row>
    <row r="24" spans="2:9" x14ac:dyDescent="0.3">
      <c r="B24" s="98"/>
      <c r="C24" s="98"/>
      <c r="D24" s="5" t="s">
        <v>36</v>
      </c>
      <c r="E24" s="4"/>
      <c r="F24" s="13"/>
      <c r="G24" s="13"/>
      <c r="H24" s="13"/>
      <c r="I24" s="13"/>
    </row>
    <row r="25" spans="2:9" x14ac:dyDescent="0.3">
      <c r="B25" s="98" t="s">
        <v>85</v>
      </c>
      <c r="C25" s="98" t="s">
        <v>86</v>
      </c>
      <c r="D25" s="3" t="s">
        <v>33</v>
      </c>
      <c r="E25" s="4">
        <v>10</v>
      </c>
      <c r="F25" s="13">
        <v>10</v>
      </c>
      <c r="G25" s="13">
        <v>10</v>
      </c>
      <c r="H25" s="13">
        <v>10</v>
      </c>
      <c r="I25" s="13" t="s">
        <v>92</v>
      </c>
    </row>
    <row r="26" spans="2:9" x14ac:dyDescent="0.3">
      <c r="B26" s="98"/>
      <c r="C26" s="98"/>
      <c r="D26" s="5" t="s">
        <v>34</v>
      </c>
      <c r="E26" s="4"/>
      <c r="F26" s="13"/>
      <c r="G26" s="13"/>
      <c r="H26" s="13"/>
      <c r="I26" s="13"/>
    </row>
    <row r="27" spans="2:9" x14ac:dyDescent="0.3">
      <c r="B27" s="98"/>
      <c r="C27" s="98"/>
      <c r="D27" s="11" t="s">
        <v>35</v>
      </c>
      <c r="E27" s="4"/>
      <c r="F27" s="13"/>
      <c r="G27" s="13"/>
      <c r="H27" s="13"/>
      <c r="I27" s="13"/>
    </row>
    <row r="28" spans="2:9" x14ac:dyDescent="0.3">
      <c r="B28" s="98"/>
      <c r="C28" s="98"/>
      <c r="D28" s="5" t="s">
        <v>36</v>
      </c>
      <c r="E28" s="4"/>
      <c r="F28" s="13"/>
      <c r="G28" s="13"/>
      <c r="H28" s="13"/>
      <c r="I28" s="13"/>
    </row>
    <row r="29" spans="2:9" x14ac:dyDescent="0.3">
      <c r="B29" s="98" t="s">
        <v>88</v>
      </c>
      <c r="C29" s="98" t="s">
        <v>89</v>
      </c>
      <c r="D29" s="3" t="s">
        <v>33</v>
      </c>
      <c r="E29" s="4">
        <v>10</v>
      </c>
      <c r="F29" s="13">
        <v>10</v>
      </c>
      <c r="G29" s="13">
        <v>10</v>
      </c>
      <c r="H29" s="13">
        <v>10</v>
      </c>
      <c r="I29" s="13" t="s">
        <v>92</v>
      </c>
    </row>
    <row r="30" spans="2:9" x14ac:dyDescent="0.3">
      <c r="B30" s="98"/>
      <c r="C30" s="98"/>
      <c r="D30" s="5" t="s">
        <v>34</v>
      </c>
      <c r="E30" s="4"/>
      <c r="F30" s="13"/>
      <c r="G30" s="13"/>
      <c r="H30" s="13"/>
      <c r="I30" s="13"/>
    </row>
    <row r="31" spans="2:9" x14ac:dyDescent="0.3">
      <c r="B31" s="98"/>
      <c r="C31" s="98"/>
      <c r="D31" s="11" t="s">
        <v>35</v>
      </c>
      <c r="E31" s="4"/>
      <c r="F31" s="13"/>
      <c r="G31" s="13"/>
      <c r="H31" s="13"/>
      <c r="I31" s="13"/>
    </row>
    <row r="32" spans="2:9" x14ac:dyDescent="0.3">
      <c r="B32" s="98"/>
      <c r="C32" s="98"/>
      <c r="D32" s="5" t="s">
        <v>36</v>
      </c>
      <c r="E32" s="4"/>
      <c r="F32" s="13"/>
      <c r="G32" s="13"/>
      <c r="H32" s="13"/>
      <c r="I32" s="13"/>
    </row>
  </sheetData>
  <mergeCells count="16">
    <mergeCell ref="C3:I3"/>
    <mergeCell ref="B6:J6"/>
    <mergeCell ref="B7:E7"/>
    <mergeCell ref="B9:B12"/>
    <mergeCell ref="C9:C12"/>
    <mergeCell ref="B8:D8"/>
    <mergeCell ref="B29:B32"/>
    <mergeCell ref="C29:C32"/>
    <mergeCell ref="B21:B24"/>
    <mergeCell ref="C21:C24"/>
    <mergeCell ref="B13:B16"/>
    <mergeCell ref="C13:C16"/>
    <mergeCell ref="B17:B20"/>
    <mergeCell ref="C17:C20"/>
    <mergeCell ref="B25:B28"/>
    <mergeCell ref="C25:C2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1"/>
  <sheetViews>
    <sheetView showGridLines="0" view="pageLayout" topLeftCell="A15" zoomScale="70" zoomScaleNormal="70" zoomScalePageLayoutView="70" workbookViewId="0">
      <selection activeCell="A190" sqref="A190"/>
    </sheetView>
  </sheetViews>
  <sheetFormatPr baseColWidth="10" defaultColWidth="11.5546875" defaultRowHeight="13.8" x14ac:dyDescent="0.25"/>
  <cols>
    <col min="1" max="1" width="11.5546875" style="26"/>
    <col min="2" max="2" width="42.88671875" style="26" customWidth="1"/>
    <col min="3" max="3" width="31.6640625" style="26" customWidth="1"/>
    <col min="4" max="4" width="13.5546875" style="26" customWidth="1"/>
    <col min="5" max="9" width="17.6640625" style="26" customWidth="1"/>
    <col min="10" max="16384" width="11.5546875" style="26"/>
  </cols>
  <sheetData>
    <row r="1" spans="2:8" x14ac:dyDescent="0.25">
      <c r="B1" s="25"/>
      <c r="D1" s="25"/>
      <c r="E1" s="25"/>
      <c r="F1" s="25"/>
      <c r="G1" s="25"/>
      <c r="H1" s="25"/>
    </row>
    <row r="2" spans="2:8" x14ac:dyDescent="0.25">
      <c r="B2" s="25"/>
      <c r="C2" s="25"/>
      <c r="D2" s="25"/>
      <c r="E2" s="25"/>
      <c r="F2" s="27"/>
      <c r="G2" s="27"/>
      <c r="H2" s="27"/>
    </row>
    <row r="3" spans="2:8" x14ac:dyDescent="0.25">
      <c r="B3" s="25"/>
      <c r="C3" s="25"/>
      <c r="D3" s="25"/>
      <c r="E3" s="25"/>
      <c r="F3" s="28"/>
      <c r="G3" s="27"/>
      <c r="H3" s="27"/>
    </row>
    <row r="4" spans="2:8" x14ac:dyDescent="0.25">
      <c r="B4" s="25"/>
      <c r="C4" s="25"/>
      <c r="D4" s="25"/>
      <c r="E4" s="25"/>
      <c r="F4" s="27"/>
      <c r="G4" s="27"/>
      <c r="H4" s="27"/>
    </row>
    <row r="5" spans="2:8" x14ac:dyDescent="0.25">
      <c r="B5" s="25"/>
      <c r="C5" s="25"/>
      <c r="D5" s="25"/>
      <c r="E5" s="25"/>
      <c r="F5" s="27"/>
      <c r="G5" s="27"/>
      <c r="H5" s="27"/>
    </row>
    <row r="6" spans="2:8" x14ac:dyDescent="0.25">
      <c r="B6" s="25"/>
      <c r="C6" s="25"/>
      <c r="D6" s="25"/>
      <c r="E6" s="25"/>
      <c r="F6" s="27"/>
      <c r="G6" s="27"/>
      <c r="H6" s="27"/>
    </row>
    <row r="7" spans="2:8" ht="15.6" x14ac:dyDescent="0.25">
      <c r="B7" s="124" t="s">
        <v>99</v>
      </c>
      <c r="C7" s="124"/>
      <c r="D7" s="29"/>
      <c r="E7" s="29"/>
      <c r="F7" s="29"/>
      <c r="G7" s="29"/>
      <c r="H7" s="27"/>
    </row>
    <row r="8" spans="2:8" ht="16.2" thickBot="1" x14ac:dyDescent="0.3">
      <c r="B8" s="30"/>
      <c r="C8" s="30"/>
      <c r="D8" s="29"/>
      <c r="E8" s="29"/>
      <c r="F8" s="29"/>
      <c r="G8" s="29"/>
      <c r="H8" s="27"/>
    </row>
    <row r="9" spans="2:8" ht="16.2" thickBot="1" x14ac:dyDescent="0.3">
      <c r="B9" s="117" t="str">
        <f>[2]CUANTIFICACIÓN!B7</f>
        <v>Caldera 1</v>
      </c>
      <c r="C9" s="118"/>
      <c r="D9" s="119"/>
      <c r="E9" s="29"/>
      <c r="F9" s="29"/>
      <c r="G9" s="29"/>
      <c r="H9" s="27"/>
    </row>
    <row r="10" spans="2:8" x14ac:dyDescent="0.25">
      <c r="B10" s="31"/>
    </row>
    <row r="11" spans="2:8" ht="39.6" x14ac:dyDescent="0.25">
      <c r="B11" s="32" t="s">
        <v>100</v>
      </c>
      <c r="C11" s="120" t="s">
        <v>101</v>
      </c>
      <c r="D11" s="121"/>
    </row>
    <row r="12" spans="2:8" ht="40.950000000000003" customHeight="1" x14ac:dyDescent="0.25">
      <c r="B12" s="32" t="s">
        <v>102</v>
      </c>
      <c r="C12" s="122" t="s">
        <v>103</v>
      </c>
      <c r="D12" s="123"/>
    </row>
    <row r="13" spans="2:8" x14ac:dyDescent="0.25">
      <c r="B13" s="114" t="s">
        <v>104</v>
      </c>
      <c r="C13" s="33" t="s">
        <v>105</v>
      </c>
      <c r="D13" s="34" t="s">
        <v>72</v>
      </c>
    </row>
    <row r="14" spans="2:8" x14ac:dyDescent="0.25">
      <c r="B14" s="115"/>
      <c r="C14" s="33" t="s">
        <v>106</v>
      </c>
      <c r="D14" s="34" t="s">
        <v>72</v>
      </c>
    </row>
    <row r="15" spans="2:8" x14ac:dyDescent="0.25">
      <c r="B15" s="115"/>
      <c r="C15" s="33" t="s">
        <v>107</v>
      </c>
      <c r="D15" s="34" t="s">
        <v>72</v>
      </c>
    </row>
    <row r="16" spans="2:8" x14ac:dyDescent="0.25">
      <c r="B16" s="115"/>
      <c r="C16" s="33" t="s">
        <v>108</v>
      </c>
      <c r="D16" s="34" t="s">
        <v>72</v>
      </c>
    </row>
    <row r="17" spans="1:8" x14ac:dyDescent="0.25">
      <c r="B17" s="115"/>
      <c r="C17" s="33" t="s">
        <v>109</v>
      </c>
      <c r="D17" s="34" t="s">
        <v>72</v>
      </c>
    </row>
    <row r="18" spans="1:8" x14ac:dyDescent="0.25">
      <c r="B18" s="116"/>
      <c r="C18" s="33" t="s">
        <v>110</v>
      </c>
      <c r="D18" s="34" t="s">
        <v>72</v>
      </c>
    </row>
    <row r="19" spans="1:8" ht="25.5" customHeight="1" x14ac:dyDescent="0.25">
      <c r="B19" s="32" t="s">
        <v>111</v>
      </c>
      <c r="C19" s="106" t="s">
        <v>112</v>
      </c>
      <c r="D19" s="107"/>
    </row>
    <row r="20" spans="1:8" ht="26.4" x14ac:dyDescent="0.25">
      <c r="B20" s="35" t="s">
        <v>113</v>
      </c>
      <c r="C20" s="108" t="s">
        <v>114</v>
      </c>
      <c r="D20" s="108"/>
      <c r="E20" s="26" t="s">
        <v>115</v>
      </c>
    </row>
    <row r="21" spans="1:8" ht="33.6" customHeight="1" x14ac:dyDescent="0.25">
      <c r="B21" s="36" t="s">
        <v>116</v>
      </c>
      <c r="C21" s="109">
        <v>10200402</v>
      </c>
      <c r="D21" s="110"/>
    </row>
    <row r="22" spans="1:8" ht="33.6" customHeight="1" x14ac:dyDescent="0.25">
      <c r="B22" s="37" t="s">
        <v>117</v>
      </c>
      <c r="C22" s="111" t="s">
        <v>118</v>
      </c>
      <c r="D22" s="111"/>
      <c r="E22" s="26" t="s">
        <v>119</v>
      </c>
    </row>
    <row r="23" spans="1:8" ht="12" customHeight="1" x14ac:dyDescent="0.25">
      <c r="A23" s="38"/>
      <c r="B23" s="38"/>
      <c r="C23" s="38"/>
      <c r="D23" s="38"/>
    </row>
    <row r="24" spans="1:8" ht="14.4" x14ac:dyDescent="0.25">
      <c r="B24" s="112"/>
      <c r="C24" s="112"/>
      <c r="D24" s="112"/>
      <c r="E24" s="39" t="s">
        <v>49</v>
      </c>
      <c r="F24" s="39" t="s">
        <v>1</v>
      </c>
      <c r="G24" s="39" t="s">
        <v>2</v>
      </c>
      <c r="H24" s="40" t="s">
        <v>0</v>
      </c>
    </row>
    <row r="25" spans="1:8" x14ac:dyDescent="0.25">
      <c r="B25" s="113" t="s">
        <v>120</v>
      </c>
      <c r="C25" s="113"/>
      <c r="D25" s="113"/>
      <c r="E25" s="41" t="str">
        <f>+VLOOKUP(C21,'[3]Hoja1 (2)'!$A$1:$G$113,4,0)</f>
        <v>0.00676*PET6</v>
      </c>
      <c r="F25" s="41" t="str">
        <f>+VLOOKUP(C21,'[3]Hoja1 (2)'!$A$1:$G$113,2,0)</f>
        <v>0.02364*PET6</v>
      </c>
      <c r="G25" s="41" t="str">
        <f>+VLOOKUP(C21,'[3]Hoja1 (2)'!$A$1:$G$113,3,0)</f>
        <v>3.09*PET6</v>
      </c>
      <c r="H25" s="41" t="str">
        <f>+VLOOKUP(C21,'[3]Hoja1 (2)'!$A$1:$G$113,5,0)</f>
        <v>0.00181*PET6</v>
      </c>
    </row>
    <row r="26" spans="1:8" x14ac:dyDescent="0.25">
      <c r="B26" s="103" t="s">
        <v>121</v>
      </c>
      <c r="C26" s="104"/>
      <c r="D26" s="105"/>
      <c r="E26" s="41" t="str">
        <f>+VLOOKUP(C22,[4]Hoja1!$B$1:$F$24,3,0)</f>
        <v>N/A</v>
      </c>
      <c r="F26" s="41" t="str">
        <f>+VLOOKUP(C22,[4]Hoja1!$B$1:$F$24,4,0)</f>
        <v>N/A</v>
      </c>
      <c r="G26" s="41" t="str">
        <f>+VLOOKUP(C22,[4]Hoja1!$B$1:$F$24,5,0)</f>
        <v>N/A</v>
      </c>
      <c r="H26" s="41">
        <f>+VLOOKUP(C22,[4]Hoja1!$B$1:$F$24,2,0)</f>
        <v>95</v>
      </c>
    </row>
    <row r="30" spans="1:8" ht="14.4" thickBot="1" x14ac:dyDescent="0.3"/>
    <row r="31" spans="1:8" ht="14.4" hidden="1" customHeight="1" x14ac:dyDescent="0.3">
      <c r="A31">
        <v>10100201</v>
      </c>
      <c r="B31" t="s">
        <v>122</v>
      </c>
    </row>
    <row r="32" spans="1:8" ht="39.6" hidden="1" customHeight="1" x14ac:dyDescent="0.3">
      <c r="A32">
        <v>10100202</v>
      </c>
      <c r="B32" t="s">
        <v>123</v>
      </c>
    </row>
    <row r="33" spans="1:2" ht="26.4" hidden="1" customHeight="1" x14ac:dyDescent="0.3">
      <c r="A33">
        <v>10100204</v>
      </c>
      <c r="B33" t="s">
        <v>124</v>
      </c>
    </row>
    <row r="34" spans="1:2" ht="14.4" hidden="1" customHeight="1" x14ac:dyDescent="0.3">
      <c r="A34">
        <v>10100212</v>
      </c>
      <c r="B34" t="s">
        <v>125</v>
      </c>
    </row>
    <row r="35" spans="1:2" ht="14.4" hidden="1" customHeight="1" x14ac:dyDescent="0.3">
      <c r="A35">
        <v>10100225</v>
      </c>
      <c r="B35" t="s">
        <v>126</v>
      </c>
    </row>
    <row r="36" spans="1:2" ht="14.4" hidden="1" customHeight="1" x14ac:dyDescent="0.3">
      <c r="A36">
        <v>10100401</v>
      </c>
      <c r="B36" t="s">
        <v>127</v>
      </c>
    </row>
    <row r="37" spans="1:2" ht="14.4" hidden="1" customHeight="1" x14ac:dyDescent="0.3">
      <c r="A37">
        <v>10100404</v>
      </c>
      <c r="B37" t="s">
        <v>128</v>
      </c>
    </row>
    <row r="38" spans="1:2" ht="14.4" hidden="1" customHeight="1" x14ac:dyDescent="0.3">
      <c r="A38">
        <v>10100405</v>
      </c>
      <c r="B38" t="s">
        <v>129</v>
      </c>
    </row>
    <row r="39" spans="1:2" ht="14.4" hidden="1" customHeight="1" x14ac:dyDescent="0.3">
      <c r="A39">
        <v>10100501</v>
      </c>
      <c r="B39" t="s">
        <v>130</v>
      </c>
    </row>
    <row r="40" spans="1:2" ht="26.4" hidden="1" customHeight="1" x14ac:dyDescent="0.3">
      <c r="A40">
        <v>10100601</v>
      </c>
      <c r="B40" t="s">
        <v>118</v>
      </c>
    </row>
    <row r="41" spans="1:2" ht="26.4" hidden="1" customHeight="1" x14ac:dyDescent="0.3">
      <c r="A41">
        <v>10100602</v>
      </c>
      <c r="B41" t="s">
        <v>131</v>
      </c>
    </row>
    <row r="42" spans="1:2" ht="14.4" hidden="1" customHeight="1" x14ac:dyDescent="0.3">
      <c r="A42">
        <v>10100701</v>
      </c>
      <c r="B42" t="s">
        <v>132</v>
      </c>
    </row>
    <row r="43" spans="1:2" ht="14.4" hidden="1" customHeight="1" x14ac:dyDescent="0.3">
      <c r="A43">
        <v>10100702</v>
      </c>
      <c r="B43" t="s">
        <v>133</v>
      </c>
    </row>
    <row r="44" spans="1:2" ht="14.4" hidden="1" customHeight="1" x14ac:dyDescent="0.3">
      <c r="A44">
        <v>10100703</v>
      </c>
      <c r="B44" t="s">
        <v>134</v>
      </c>
    </row>
    <row r="45" spans="1:2" ht="14.4" hidden="1" customHeight="1" x14ac:dyDescent="0.3">
      <c r="A45">
        <v>10100818</v>
      </c>
      <c r="B45" t="s">
        <v>135</v>
      </c>
    </row>
    <row r="46" spans="1:2" ht="14.4" hidden="1" customHeight="1" x14ac:dyDescent="0.3">
      <c r="A46">
        <v>10100901</v>
      </c>
      <c r="B46" t="s">
        <v>136</v>
      </c>
    </row>
    <row r="47" spans="1:2" ht="14.4" hidden="1" customHeight="1" x14ac:dyDescent="0.3">
      <c r="A47">
        <v>10100902</v>
      </c>
      <c r="B47" t="s">
        <v>137</v>
      </c>
    </row>
    <row r="48" spans="1:2" ht="15" hidden="1" thickBot="1" x14ac:dyDescent="0.35">
      <c r="A48">
        <v>10100903</v>
      </c>
      <c r="B48" t="s">
        <v>138</v>
      </c>
    </row>
    <row r="49" spans="1:2" ht="15" hidden="1" thickBot="1" x14ac:dyDescent="0.35">
      <c r="A49">
        <v>10100908</v>
      </c>
      <c r="B49" t="s">
        <v>139</v>
      </c>
    </row>
    <row r="50" spans="1:2" ht="15" hidden="1" thickBot="1" x14ac:dyDescent="0.35">
      <c r="A50">
        <v>10101201</v>
      </c>
      <c r="B50" t="s">
        <v>140</v>
      </c>
    </row>
    <row r="51" spans="1:2" ht="15" hidden="1" thickBot="1" x14ac:dyDescent="0.35">
      <c r="A51">
        <v>10101304</v>
      </c>
      <c r="B51" t="s">
        <v>141</v>
      </c>
    </row>
    <row r="52" spans="1:2" ht="15" hidden="1" thickBot="1" x14ac:dyDescent="0.35">
      <c r="A52">
        <v>10101307</v>
      </c>
      <c r="B52" t="s">
        <v>142</v>
      </c>
    </row>
    <row r="53" spans="1:2" ht="15" hidden="1" thickBot="1" x14ac:dyDescent="0.35">
      <c r="A53">
        <v>10101401</v>
      </c>
      <c r="B53" t="s">
        <v>143</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customHeight="1" thickBot="1" x14ac:dyDescent="0.3">
      <c r="B143" s="117" t="s">
        <v>75</v>
      </c>
      <c r="C143" s="118"/>
      <c r="D143" s="119"/>
      <c r="E143" s="29"/>
      <c r="F143" s="29"/>
      <c r="G143" s="29"/>
      <c r="H143" s="27"/>
    </row>
    <row r="144" spans="1:8" ht="13.95" customHeight="1" x14ac:dyDescent="0.25">
      <c r="B144" s="31"/>
    </row>
    <row r="145" spans="2:8" ht="38.25" customHeight="1" x14ac:dyDescent="0.25">
      <c r="B145" s="32" t="s">
        <v>100</v>
      </c>
      <c r="C145" s="120" t="s">
        <v>101</v>
      </c>
      <c r="D145" s="121"/>
    </row>
    <row r="146" spans="2:8" ht="26.4" x14ac:dyDescent="0.25">
      <c r="B146" s="32" t="s">
        <v>102</v>
      </c>
      <c r="C146" s="122" t="s">
        <v>103</v>
      </c>
      <c r="D146" s="123"/>
    </row>
    <row r="147" spans="2:8" x14ac:dyDescent="0.25">
      <c r="B147" s="114" t="s">
        <v>104</v>
      </c>
      <c r="C147" s="33" t="s">
        <v>105</v>
      </c>
      <c r="D147" s="34" t="s">
        <v>72</v>
      </c>
    </row>
    <row r="148" spans="2:8" x14ac:dyDescent="0.25">
      <c r="B148" s="115"/>
      <c r="C148" s="33" t="s">
        <v>106</v>
      </c>
      <c r="D148" s="34" t="s">
        <v>72</v>
      </c>
    </row>
    <row r="149" spans="2:8" x14ac:dyDescent="0.25">
      <c r="B149" s="115"/>
      <c r="C149" s="33" t="s">
        <v>107</v>
      </c>
      <c r="D149" s="34" t="s">
        <v>72</v>
      </c>
    </row>
    <row r="150" spans="2:8" x14ac:dyDescent="0.25">
      <c r="B150" s="115"/>
      <c r="C150" s="33" t="s">
        <v>108</v>
      </c>
      <c r="D150" s="34" t="s">
        <v>72</v>
      </c>
    </row>
    <row r="151" spans="2:8" x14ac:dyDescent="0.25">
      <c r="B151" s="115"/>
      <c r="C151" s="33" t="s">
        <v>109</v>
      </c>
      <c r="D151" s="34" t="s">
        <v>72</v>
      </c>
    </row>
    <row r="152" spans="2:8" x14ac:dyDescent="0.25">
      <c r="B152" s="116"/>
      <c r="C152" s="33" t="s">
        <v>110</v>
      </c>
      <c r="D152" s="34" t="s">
        <v>72</v>
      </c>
    </row>
    <row r="153" spans="2:8" ht="25.5" customHeight="1" x14ac:dyDescent="0.25">
      <c r="B153" s="32" t="s">
        <v>111</v>
      </c>
      <c r="C153" s="106" t="s">
        <v>112</v>
      </c>
      <c r="D153" s="107"/>
    </row>
    <row r="154" spans="2:8" ht="26.4" customHeight="1" x14ac:dyDescent="0.25">
      <c r="B154" s="35" t="s">
        <v>113</v>
      </c>
      <c r="C154" s="108" t="s">
        <v>114</v>
      </c>
      <c r="D154" s="108"/>
      <c r="E154" s="26" t="s">
        <v>115</v>
      </c>
    </row>
    <row r="155" spans="2:8" x14ac:dyDescent="0.25">
      <c r="B155" s="36" t="s">
        <v>116</v>
      </c>
      <c r="C155" s="109">
        <v>10200402</v>
      </c>
      <c r="D155" s="110"/>
    </row>
    <row r="156" spans="2:8" ht="13.95" customHeight="1" x14ac:dyDescent="0.25">
      <c r="B156" s="37" t="s">
        <v>117</v>
      </c>
      <c r="C156" s="111" t="s">
        <v>118</v>
      </c>
      <c r="D156" s="111"/>
      <c r="E156" s="26" t="s">
        <v>119</v>
      </c>
    </row>
    <row r="157" spans="2:8" ht="13.95" customHeight="1" x14ac:dyDescent="0.25">
      <c r="B157" s="38"/>
      <c r="C157" s="38"/>
      <c r="D157" s="38"/>
    </row>
    <row r="158" spans="2:8" ht="14.4" customHeight="1" x14ac:dyDescent="0.25">
      <c r="B158" s="112"/>
      <c r="C158" s="112"/>
      <c r="D158" s="112"/>
      <c r="E158" s="39" t="s">
        <v>49</v>
      </c>
      <c r="F158" s="39" t="s">
        <v>1</v>
      </c>
      <c r="G158" s="39" t="s">
        <v>2</v>
      </c>
      <c r="H158" s="40" t="s">
        <v>0</v>
      </c>
    </row>
    <row r="159" spans="2:8" ht="13.95" customHeight="1" x14ac:dyDescent="0.25">
      <c r="B159" s="113" t="s">
        <v>120</v>
      </c>
      <c r="C159" s="113"/>
      <c r="D159" s="113"/>
      <c r="E159" s="41" t="str">
        <f>+VLOOKUP(C155,'[3]Hoja1 (2)'!$A$1:$G$113,4,0)</f>
        <v>0.00676*PET6</v>
      </c>
      <c r="F159" s="41" t="str">
        <f>+VLOOKUP(C155,'[3]Hoja1 (2)'!$A$1:$G$113,2,0)</f>
        <v>0.02364*PET6</v>
      </c>
      <c r="G159" s="41" t="str">
        <f>+VLOOKUP(C155,'[3]Hoja1 (2)'!$A$1:$G$113,3,0)</f>
        <v>3.09*PET6</v>
      </c>
      <c r="H159" s="41" t="str">
        <f>+VLOOKUP(C155,'[3]Hoja1 (2)'!$A$1:$G$113,5,0)</f>
        <v>0.00181*PET6</v>
      </c>
    </row>
    <row r="160" spans="2:8" ht="13.95" customHeight="1" x14ac:dyDescent="0.25">
      <c r="B160" s="103" t="s">
        <v>121</v>
      </c>
      <c r="C160" s="104"/>
      <c r="D160" s="105"/>
      <c r="E160" s="41" t="str">
        <f>+VLOOKUP(C156,[4]Hoja1!$B$1:$F$24,3,0)</f>
        <v>N/A</v>
      </c>
      <c r="F160" s="41" t="str">
        <f>+VLOOKUP(C156,[4]Hoja1!$B$1:$F$24,4,0)</f>
        <v>N/A</v>
      </c>
      <c r="G160" s="41" t="str">
        <f>+VLOOKUP(C156,[4]Hoja1!$B$1:$F$24,5,0)</f>
        <v>N/A</v>
      </c>
      <c r="H160" s="41">
        <f>+VLOOKUP(C156,[4]Hoja1!$B$1:$F$24,2,0)</f>
        <v>95</v>
      </c>
    </row>
    <row r="164" spans="2:8" ht="14.4" thickBot="1" x14ac:dyDescent="0.3"/>
    <row r="165" spans="2:8" ht="16.2" thickBot="1" x14ac:dyDescent="0.3">
      <c r="B165" s="117" t="s">
        <v>78</v>
      </c>
      <c r="C165" s="118"/>
      <c r="D165" s="119"/>
      <c r="E165" s="29"/>
      <c r="F165" s="29"/>
      <c r="G165" s="29"/>
      <c r="H165" s="27"/>
    </row>
    <row r="166" spans="2:8" x14ac:dyDescent="0.25">
      <c r="B166" s="31"/>
    </row>
    <row r="167" spans="2:8" ht="38.25" customHeight="1" x14ac:dyDescent="0.25">
      <c r="B167" s="32" t="s">
        <v>100</v>
      </c>
      <c r="C167" s="120" t="s">
        <v>101</v>
      </c>
      <c r="D167" s="121"/>
    </row>
    <row r="168" spans="2:8" ht="26.4" x14ac:dyDescent="0.25">
      <c r="B168" s="32" t="s">
        <v>102</v>
      </c>
      <c r="C168" s="122" t="s">
        <v>103</v>
      </c>
      <c r="D168" s="123"/>
    </row>
    <row r="169" spans="2:8" x14ac:dyDescent="0.25">
      <c r="B169" s="114" t="s">
        <v>104</v>
      </c>
      <c r="C169" s="33" t="s">
        <v>105</v>
      </c>
      <c r="D169" s="34" t="s">
        <v>72</v>
      </c>
    </row>
    <row r="170" spans="2:8" x14ac:dyDescent="0.25">
      <c r="B170" s="115"/>
      <c r="C170" s="33" t="s">
        <v>106</v>
      </c>
      <c r="D170" s="34" t="s">
        <v>72</v>
      </c>
    </row>
    <row r="171" spans="2:8" x14ac:dyDescent="0.25">
      <c r="B171" s="115"/>
      <c r="C171" s="33" t="s">
        <v>107</v>
      </c>
      <c r="D171" s="34" t="s">
        <v>72</v>
      </c>
    </row>
    <row r="172" spans="2:8" x14ac:dyDescent="0.25">
      <c r="B172" s="115"/>
      <c r="C172" s="33" t="s">
        <v>108</v>
      </c>
      <c r="D172" s="34" t="s">
        <v>72</v>
      </c>
    </row>
    <row r="173" spans="2:8" x14ac:dyDescent="0.25">
      <c r="B173" s="115"/>
      <c r="C173" s="33" t="s">
        <v>109</v>
      </c>
      <c r="D173" s="34" t="s">
        <v>72</v>
      </c>
    </row>
    <row r="174" spans="2:8" x14ac:dyDescent="0.25">
      <c r="B174" s="116"/>
      <c r="C174" s="33" t="s">
        <v>110</v>
      </c>
      <c r="D174" s="34" t="s">
        <v>72</v>
      </c>
    </row>
    <row r="175" spans="2:8" ht="25.5" customHeight="1" x14ac:dyDescent="0.25">
      <c r="B175" s="32" t="s">
        <v>111</v>
      </c>
      <c r="C175" s="106" t="s">
        <v>112</v>
      </c>
      <c r="D175" s="107"/>
    </row>
    <row r="176" spans="2:8" ht="26.4" x14ac:dyDescent="0.25">
      <c r="B176" s="35" t="s">
        <v>113</v>
      </c>
      <c r="C176" s="108" t="s">
        <v>114</v>
      </c>
      <c r="D176" s="108"/>
      <c r="E176" s="26" t="s">
        <v>115</v>
      </c>
    </row>
    <row r="177" spans="2:8" x14ac:dyDescent="0.25">
      <c r="B177" s="36" t="s">
        <v>116</v>
      </c>
      <c r="C177" s="109">
        <v>10200402</v>
      </c>
      <c r="D177" s="110"/>
    </row>
    <row r="178" spans="2:8" x14ac:dyDescent="0.25">
      <c r="B178" s="37" t="s">
        <v>117</v>
      </c>
      <c r="C178" s="111" t="s">
        <v>118</v>
      </c>
      <c r="D178" s="111"/>
      <c r="E178" s="26" t="s">
        <v>119</v>
      </c>
    </row>
    <row r="179" spans="2:8" x14ac:dyDescent="0.25">
      <c r="B179" s="38"/>
      <c r="C179" s="38"/>
      <c r="D179" s="38"/>
    </row>
    <row r="180" spans="2:8" ht="14.4" x14ac:dyDescent="0.25">
      <c r="B180" s="112"/>
      <c r="C180" s="112"/>
      <c r="D180" s="112"/>
      <c r="E180" s="39" t="s">
        <v>49</v>
      </c>
      <c r="F180" s="39" t="s">
        <v>1</v>
      </c>
      <c r="G180" s="39" t="s">
        <v>2</v>
      </c>
      <c r="H180" s="40" t="s">
        <v>0</v>
      </c>
    </row>
    <row r="181" spans="2:8" x14ac:dyDescent="0.25">
      <c r="B181" s="113" t="s">
        <v>120</v>
      </c>
      <c r="C181" s="113"/>
      <c r="D181" s="113"/>
      <c r="E181" s="41" t="str">
        <f>+VLOOKUP(C177,'[3]Hoja1 (2)'!$A$1:$G$113,4,0)</f>
        <v>0.00676*PET6</v>
      </c>
      <c r="F181" s="41" t="str">
        <f>+VLOOKUP(C177,'[3]Hoja1 (2)'!$A$1:$G$113,2,0)</f>
        <v>0.02364*PET6</v>
      </c>
      <c r="G181" s="41" t="str">
        <f>+VLOOKUP(C177,'[3]Hoja1 (2)'!$A$1:$G$113,3,0)</f>
        <v>3.09*PET6</v>
      </c>
      <c r="H181" s="41" t="str">
        <f>+VLOOKUP(C177,'[3]Hoja1 (2)'!$A$1:$G$113,5,0)</f>
        <v>0.00181*PET6</v>
      </c>
    </row>
    <row r="182" spans="2:8" x14ac:dyDescent="0.25">
      <c r="B182" s="103" t="s">
        <v>121</v>
      </c>
      <c r="C182" s="104"/>
      <c r="D182" s="105"/>
      <c r="E182" s="41" t="str">
        <f>+VLOOKUP(C178,[4]Hoja1!$B$1:$F$24,3,0)</f>
        <v>N/A</v>
      </c>
      <c r="F182" s="41" t="str">
        <f>+VLOOKUP(C178,[4]Hoja1!$B$1:$F$24,4,0)</f>
        <v>N/A</v>
      </c>
      <c r="G182" s="41" t="str">
        <f>+VLOOKUP(C178,[4]Hoja1!$B$1:$F$24,5,0)</f>
        <v>N/A</v>
      </c>
      <c r="H182" s="41">
        <f>+VLOOKUP(C178,[4]Hoja1!$B$1:$F$24,2,0)</f>
        <v>95</v>
      </c>
    </row>
    <row r="183" spans="2:8" x14ac:dyDescent="0.25">
      <c r="B183" s="47"/>
      <c r="C183" s="47"/>
      <c r="D183" s="47"/>
      <c r="E183" s="48"/>
      <c r="F183" s="48"/>
      <c r="G183" s="48"/>
      <c r="H183" s="48"/>
    </row>
    <row r="184" spans="2:8" x14ac:dyDescent="0.25">
      <c r="B184" s="47"/>
      <c r="C184" s="47"/>
      <c r="D184" s="47"/>
      <c r="E184" s="48"/>
      <c r="F184" s="48"/>
      <c r="G184" s="48"/>
      <c r="H184" s="48"/>
    </row>
    <row r="185" spans="2:8" x14ac:dyDescent="0.25">
      <c r="B185" s="47"/>
      <c r="C185" s="47"/>
      <c r="D185" s="47"/>
      <c r="E185" s="48"/>
      <c r="F185" s="48"/>
      <c r="G185" s="48"/>
      <c r="H185" s="48"/>
    </row>
    <row r="189" spans="2:8" ht="14.4" thickBot="1" x14ac:dyDescent="0.3"/>
    <row r="190" spans="2:8" ht="16.2" thickBot="1" x14ac:dyDescent="0.3">
      <c r="B190" s="117" t="s">
        <v>82</v>
      </c>
      <c r="C190" s="118"/>
      <c r="D190" s="119"/>
      <c r="E190" s="29"/>
      <c r="F190" s="29"/>
      <c r="G190" s="29"/>
      <c r="H190" s="27"/>
    </row>
    <row r="191" spans="2:8" x14ac:dyDescent="0.25">
      <c r="B191" s="31"/>
    </row>
    <row r="192" spans="2:8" ht="38.25" customHeight="1" x14ac:dyDescent="0.25">
      <c r="B192" s="32" t="s">
        <v>100</v>
      </c>
      <c r="C192" s="120" t="s">
        <v>101</v>
      </c>
      <c r="D192" s="121"/>
    </row>
    <row r="193" spans="2:8" ht="26.4" x14ac:dyDescent="0.25">
      <c r="B193" s="32" t="s">
        <v>102</v>
      </c>
      <c r="C193" s="122" t="s">
        <v>103</v>
      </c>
      <c r="D193" s="123"/>
    </row>
    <row r="194" spans="2:8" x14ac:dyDescent="0.25">
      <c r="B194" s="114" t="s">
        <v>104</v>
      </c>
      <c r="C194" s="33" t="s">
        <v>105</v>
      </c>
      <c r="D194" s="34" t="s">
        <v>72</v>
      </c>
    </row>
    <row r="195" spans="2:8" x14ac:dyDescent="0.25">
      <c r="B195" s="115"/>
      <c r="C195" s="33" t="s">
        <v>106</v>
      </c>
      <c r="D195" s="34" t="s">
        <v>72</v>
      </c>
    </row>
    <row r="196" spans="2:8" x14ac:dyDescent="0.25">
      <c r="B196" s="115"/>
      <c r="C196" s="33" t="s">
        <v>107</v>
      </c>
      <c r="D196" s="34" t="s">
        <v>72</v>
      </c>
    </row>
    <row r="197" spans="2:8" x14ac:dyDescent="0.25">
      <c r="B197" s="115"/>
      <c r="C197" s="33" t="s">
        <v>108</v>
      </c>
      <c r="D197" s="34" t="s">
        <v>72</v>
      </c>
    </row>
    <row r="198" spans="2:8" x14ac:dyDescent="0.25">
      <c r="B198" s="115"/>
      <c r="C198" s="33" t="s">
        <v>109</v>
      </c>
      <c r="D198" s="34" t="s">
        <v>72</v>
      </c>
    </row>
    <row r="199" spans="2:8" x14ac:dyDescent="0.25">
      <c r="B199" s="116"/>
      <c r="C199" s="33" t="s">
        <v>110</v>
      </c>
      <c r="D199" s="34" t="s">
        <v>72</v>
      </c>
    </row>
    <row r="200" spans="2:8" ht="25.5" customHeight="1" x14ac:dyDescent="0.25">
      <c r="B200" s="32" t="s">
        <v>111</v>
      </c>
      <c r="C200" s="106" t="s">
        <v>112</v>
      </c>
      <c r="D200" s="107"/>
    </row>
    <row r="201" spans="2:8" ht="26.4" x14ac:dyDescent="0.25">
      <c r="B201" s="35" t="s">
        <v>113</v>
      </c>
      <c r="C201" s="108" t="s">
        <v>114</v>
      </c>
      <c r="D201" s="108"/>
      <c r="E201" s="26" t="s">
        <v>115</v>
      </c>
    </row>
    <row r="202" spans="2:8" x14ac:dyDescent="0.25">
      <c r="B202" s="36" t="s">
        <v>116</v>
      </c>
      <c r="C202" s="109">
        <v>10200402</v>
      </c>
      <c r="D202" s="110"/>
    </row>
    <row r="203" spans="2:8" x14ac:dyDescent="0.25">
      <c r="B203" s="37" t="s">
        <v>117</v>
      </c>
      <c r="C203" s="111" t="s">
        <v>118</v>
      </c>
      <c r="D203" s="111"/>
      <c r="E203" s="26" t="s">
        <v>119</v>
      </c>
    </row>
    <row r="204" spans="2:8" x14ac:dyDescent="0.25">
      <c r="B204" s="38"/>
      <c r="C204" s="38"/>
      <c r="D204" s="38"/>
    </row>
    <row r="205" spans="2:8" ht="14.4" x14ac:dyDescent="0.25">
      <c r="B205" s="112"/>
      <c r="C205" s="112"/>
      <c r="D205" s="112"/>
      <c r="E205" s="39" t="s">
        <v>49</v>
      </c>
      <c r="F205" s="39" t="s">
        <v>1</v>
      </c>
      <c r="G205" s="39" t="s">
        <v>2</v>
      </c>
      <c r="H205" s="40" t="s">
        <v>0</v>
      </c>
    </row>
    <row r="206" spans="2:8" x14ac:dyDescent="0.25">
      <c r="B206" s="113" t="s">
        <v>120</v>
      </c>
      <c r="C206" s="113"/>
      <c r="D206" s="113"/>
      <c r="E206" s="41" t="str">
        <f>+VLOOKUP(C202,'[3]Hoja1 (2)'!$A$1:$G$113,4,0)</f>
        <v>0.00676*PET6</v>
      </c>
      <c r="F206" s="41" t="str">
        <f>+VLOOKUP(C202,'[3]Hoja1 (2)'!$A$1:$G$113,2,0)</f>
        <v>0.02364*PET6</v>
      </c>
      <c r="G206" s="41" t="str">
        <f>+VLOOKUP(C202,'[3]Hoja1 (2)'!$A$1:$G$113,3,0)</f>
        <v>3.09*PET6</v>
      </c>
      <c r="H206" s="41" t="str">
        <f>+VLOOKUP(C202,'[3]Hoja1 (2)'!$A$1:$G$113,5,0)</f>
        <v>0.00181*PET6</v>
      </c>
    </row>
    <row r="207" spans="2:8" x14ac:dyDescent="0.25">
      <c r="B207" s="103" t="s">
        <v>121</v>
      </c>
      <c r="C207" s="104"/>
      <c r="D207" s="105"/>
      <c r="E207" s="41" t="str">
        <f>+VLOOKUP(C203,[4]Hoja1!$B$1:$F$24,3,0)</f>
        <v>N/A</v>
      </c>
      <c r="F207" s="41" t="str">
        <f>+VLOOKUP(C203,[4]Hoja1!$B$1:$F$24,4,0)</f>
        <v>N/A</v>
      </c>
      <c r="G207" s="41" t="str">
        <f>+VLOOKUP(C203,[4]Hoja1!$B$1:$F$24,5,0)</f>
        <v>N/A</v>
      </c>
      <c r="H207" s="41">
        <f>+VLOOKUP(C203,[4]Hoja1!$B$1:$F$24,2,0)</f>
        <v>95</v>
      </c>
    </row>
    <row r="211" spans="2:8" ht="14.4" thickBot="1" x14ac:dyDescent="0.3"/>
    <row r="212" spans="2:8" ht="16.2" thickBot="1" x14ac:dyDescent="0.3">
      <c r="B212" s="117" t="s">
        <v>85</v>
      </c>
      <c r="C212" s="118"/>
      <c r="D212" s="119"/>
      <c r="E212" s="29"/>
      <c r="F212" s="29"/>
      <c r="G212" s="29"/>
      <c r="H212" s="27"/>
    </row>
    <row r="213" spans="2:8" x14ac:dyDescent="0.25">
      <c r="B213" s="31"/>
    </row>
    <row r="214" spans="2:8" ht="38.25" customHeight="1" x14ac:dyDescent="0.25">
      <c r="B214" s="32" t="s">
        <v>100</v>
      </c>
      <c r="C214" s="120" t="s">
        <v>101</v>
      </c>
      <c r="D214" s="121"/>
    </row>
    <row r="215" spans="2:8" ht="26.4" x14ac:dyDescent="0.25">
      <c r="B215" s="32" t="s">
        <v>102</v>
      </c>
      <c r="C215" s="122" t="s">
        <v>103</v>
      </c>
      <c r="D215" s="123"/>
    </row>
    <row r="216" spans="2:8" x14ac:dyDescent="0.25">
      <c r="B216" s="114" t="s">
        <v>104</v>
      </c>
      <c r="C216" s="33" t="s">
        <v>105</v>
      </c>
      <c r="D216" s="34" t="s">
        <v>72</v>
      </c>
    </row>
    <row r="217" spans="2:8" x14ac:dyDescent="0.25">
      <c r="B217" s="115"/>
      <c r="C217" s="33" t="s">
        <v>106</v>
      </c>
      <c r="D217" s="34" t="s">
        <v>72</v>
      </c>
    </row>
    <row r="218" spans="2:8" x14ac:dyDescent="0.25">
      <c r="B218" s="115"/>
      <c r="C218" s="33" t="s">
        <v>107</v>
      </c>
      <c r="D218" s="34" t="s">
        <v>72</v>
      </c>
    </row>
    <row r="219" spans="2:8" x14ac:dyDescent="0.25">
      <c r="B219" s="115"/>
      <c r="C219" s="33" t="s">
        <v>108</v>
      </c>
      <c r="D219" s="34" t="s">
        <v>72</v>
      </c>
    </row>
    <row r="220" spans="2:8" x14ac:dyDescent="0.25">
      <c r="B220" s="115"/>
      <c r="C220" s="33" t="s">
        <v>109</v>
      </c>
      <c r="D220" s="34" t="s">
        <v>72</v>
      </c>
    </row>
    <row r="221" spans="2:8" x14ac:dyDescent="0.25">
      <c r="B221" s="116"/>
      <c r="C221" s="33" t="s">
        <v>110</v>
      </c>
      <c r="D221" s="34" t="s">
        <v>72</v>
      </c>
    </row>
    <row r="222" spans="2:8" ht="26.4" x14ac:dyDescent="0.25">
      <c r="B222" s="32" t="s">
        <v>111</v>
      </c>
      <c r="C222" s="106" t="s">
        <v>112</v>
      </c>
      <c r="D222" s="107"/>
    </row>
    <row r="223" spans="2:8" ht="26.4" x14ac:dyDescent="0.25">
      <c r="B223" s="35" t="s">
        <v>113</v>
      </c>
      <c r="C223" s="108" t="s">
        <v>114</v>
      </c>
      <c r="D223" s="108"/>
      <c r="E223" s="26" t="s">
        <v>115</v>
      </c>
    </row>
    <row r="224" spans="2:8" x14ac:dyDescent="0.25">
      <c r="B224" s="36" t="s">
        <v>116</v>
      </c>
      <c r="C224" s="109">
        <v>10200402</v>
      </c>
      <c r="D224" s="110"/>
    </row>
    <row r="225" spans="2:8" x14ac:dyDescent="0.25">
      <c r="B225" s="37" t="s">
        <v>117</v>
      </c>
      <c r="C225" s="111" t="s">
        <v>118</v>
      </c>
      <c r="D225" s="111"/>
      <c r="E225" s="26" t="s">
        <v>119</v>
      </c>
    </row>
    <row r="226" spans="2:8" x14ac:dyDescent="0.25">
      <c r="B226" s="38"/>
      <c r="C226" s="38"/>
      <c r="D226" s="38"/>
    </row>
    <row r="227" spans="2:8" ht="14.4" x14ac:dyDescent="0.25">
      <c r="B227" s="112"/>
      <c r="C227" s="112"/>
      <c r="D227" s="112"/>
      <c r="E227" s="39" t="s">
        <v>49</v>
      </c>
      <c r="F227" s="39" t="s">
        <v>1</v>
      </c>
      <c r="G227" s="39" t="s">
        <v>2</v>
      </c>
      <c r="H227" s="40" t="s">
        <v>0</v>
      </c>
    </row>
    <row r="228" spans="2:8" x14ac:dyDescent="0.25">
      <c r="B228" s="113" t="s">
        <v>120</v>
      </c>
      <c r="C228" s="113"/>
      <c r="D228" s="113"/>
      <c r="E228" s="41" t="str">
        <f>+VLOOKUP(C224,'[3]Hoja1 (2)'!$A$1:$G$113,4,0)</f>
        <v>0.00676*PET6</v>
      </c>
      <c r="F228" s="41" t="str">
        <f>+VLOOKUP(C224,'[3]Hoja1 (2)'!$A$1:$G$113,2,0)</f>
        <v>0.02364*PET6</v>
      </c>
      <c r="G228" s="41" t="str">
        <f>+VLOOKUP(C224,'[3]Hoja1 (2)'!$A$1:$G$113,3,0)</f>
        <v>3.09*PET6</v>
      </c>
      <c r="H228" s="41" t="str">
        <f>+VLOOKUP(C224,'[3]Hoja1 (2)'!$A$1:$G$113,5,0)</f>
        <v>0.00181*PET6</v>
      </c>
    </row>
    <row r="229" spans="2:8" x14ac:dyDescent="0.25">
      <c r="B229" s="103" t="s">
        <v>121</v>
      </c>
      <c r="C229" s="104"/>
      <c r="D229" s="105"/>
      <c r="E229" s="41" t="str">
        <f>+VLOOKUP(C225,[4]Hoja1!$B$1:$F$24,3,0)</f>
        <v>N/A</v>
      </c>
      <c r="F229" s="41" t="str">
        <f>+VLOOKUP(C225,[4]Hoja1!$B$1:$F$24,4,0)</f>
        <v>N/A</v>
      </c>
      <c r="G229" s="41" t="str">
        <f>+VLOOKUP(C225,[4]Hoja1!$B$1:$F$24,5,0)</f>
        <v>N/A</v>
      </c>
      <c r="H229" s="41">
        <f>+VLOOKUP(C225,[4]Hoja1!$B$1:$F$24,2,0)</f>
        <v>95</v>
      </c>
    </row>
    <row r="233" spans="2:8" ht="14.4" thickBot="1" x14ac:dyDescent="0.3"/>
    <row r="234" spans="2:8" ht="16.2" thickBot="1" x14ac:dyDescent="0.3">
      <c r="B234" s="117" t="s">
        <v>88</v>
      </c>
      <c r="C234" s="118"/>
      <c r="D234" s="119"/>
      <c r="E234" s="29"/>
      <c r="F234" s="29"/>
      <c r="G234" s="29"/>
      <c r="H234" s="27"/>
    </row>
    <row r="235" spans="2:8" x14ac:dyDescent="0.25">
      <c r="B235" s="31"/>
    </row>
    <row r="236" spans="2:8" ht="38.25" customHeight="1" x14ac:dyDescent="0.25">
      <c r="B236" s="32" t="s">
        <v>100</v>
      </c>
      <c r="C236" s="120" t="s">
        <v>101</v>
      </c>
      <c r="D236" s="121"/>
    </row>
    <row r="237" spans="2:8" ht="26.4" x14ac:dyDescent="0.25">
      <c r="B237" s="32" t="s">
        <v>102</v>
      </c>
      <c r="C237" s="122" t="s">
        <v>103</v>
      </c>
      <c r="D237" s="123"/>
    </row>
    <row r="238" spans="2:8" x14ac:dyDescent="0.25">
      <c r="B238" s="114" t="s">
        <v>104</v>
      </c>
      <c r="C238" s="33" t="s">
        <v>105</v>
      </c>
      <c r="D238" s="34" t="s">
        <v>72</v>
      </c>
    </row>
    <row r="239" spans="2:8" x14ac:dyDescent="0.25">
      <c r="B239" s="115"/>
      <c r="C239" s="33" t="s">
        <v>106</v>
      </c>
      <c r="D239" s="34" t="s">
        <v>72</v>
      </c>
    </row>
    <row r="240" spans="2:8" x14ac:dyDescent="0.25">
      <c r="B240" s="115"/>
      <c r="C240" s="33" t="s">
        <v>107</v>
      </c>
      <c r="D240" s="34" t="s">
        <v>72</v>
      </c>
    </row>
    <row r="241" spans="2:8" x14ac:dyDescent="0.25">
      <c r="B241" s="115"/>
      <c r="C241" s="33" t="s">
        <v>108</v>
      </c>
      <c r="D241" s="34" t="s">
        <v>72</v>
      </c>
    </row>
    <row r="242" spans="2:8" x14ac:dyDescent="0.25">
      <c r="B242" s="115"/>
      <c r="C242" s="33" t="s">
        <v>109</v>
      </c>
      <c r="D242" s="34" t="s">
        <v>72</v>
      </c>
    </row>
    <row r="243" spans="2:8" x14ac:dyDescent="0.25">
      <c r="B243" s="116"/>
      <c r="C243" s="33" t="s">
        <v>110</v>
      </c>
      <c r="D243" s="34" t="s">
        <v>72</v>
      </c>
    </row>
    <row r="244" spans="2:8" ht="25.5" customHeight="1" x14ac:dyDescent="0.25">
      <c r="B244" s="32" t="s">
        <v>111</v>
      </c>
      <c r="C244" s="106" t="s">
        <v>112</v>
      </c>
      <c r="D244" s="107"/>
    </row>
    <row r="245" spans="2:8" ht="26.4" x14ac:dyDescent="0.25">
      <c r="B245" s="35" t="s">
        <v>113</v>
      </c>
      <c r="C245" s="108" t="s">
        <v>114</v>
      </c>
      <c r="D245" s="108"/>
      <c r="E245" s="26" t="s">
        <v>115</v>
      </c>
    </row>
    <row r="246" spans="2:8" x14ac:dyDescent="0.25">
      <c r="B246" s="36" t="s">
        <v>116</v>
      </c>
      <c r="C246" s="109">
        <v>10200402</v>
      </c>
      <c r="D246" s="110"/>
    </row>
    <row r="247" spans="2:8" x14ac:dyDescent="0.25">
      <c r="B247" s="37" t="s">
        <v>117</v>
      </c>
      <c r="C247" s="111" t="s">
        <v>118</v>
      </c>
      <c r="D247" s="111"/>
      <c r="E247" s="26" t="s">
        <v>119</v>
      </c>
    </row>
    <row r="248" spans="2:8" x14ac:dyDescent="0.25">
      <c r="B248" s="38"/>
      <c r="C248" s="38"/>
      <c r="D248" s="38"/>
    </row>
    <row r="249" spans="2:8" ht="14.4" x14ac:dyDescent="0.25">
      <c r="B249" s="112"/>
      <c r="C249" s="112"/>
      <c r="D249" s="112"/>
      <c r="E249" s="39" t="s">
        <v>49</v>
      </c>
      <c r="F249" s="39" t="s">
        <v>1</v>
      </c>
      <c r="G249" s="39" t="s">
        <v>2</v>
      </c>
      <c r="H249" s="40" t="s">
        <v>0</v>
      </c>
    </row>
    <row r="250" spans="2:8" x14ac:dyDescent="0.25">
      <c r="B250" s="113" t="s">
        <v>120</v>
      </c>
      <c r="C250" s="113"/>
      <c r="D250" s="113"/>
      <c r="E250" s="41" t="str">
        <f>+VLOOKUP(C246,'[3]Hoja1 (2)'!$A$1:$G$113,4,0)</f>
        <v>0.00676*PET6</v>
      </c>
      <c r="F250" s="41" t="str">
        <f>+VLOOKUP(C246,'[3]Hoja1 (2)'!$A$1:$G$113,2,0)</f>
        <v>0.02364*PET6</v>
      </c>
      <c r="G250" s="41" t="str">
        <f>+VLOOKUP(C246,'[3]Hoja1 (2)'!$A$1:$G$113,3,0)</f>
        <v>3.09*PET6</v>
      </c>
      <c r="H250" s="41" t="str">
        <f>+VLOOKUP(C246,'[3]Hoja1 (2)'!$A$1:$G$113,5,0)</f>
        <v>0.00181*PET6</v>
      </c>
    </row>
    <row r="251" spans="2:8" x14ac:dyDescent="0.25">
      <c r="B251" s="103" t="s">
        <v>121</v>
      </c>
      <c r="C251" s="104"/>
      <c r="D251" s="105"/>
      <c r="E251" s="41" t="str">
        <f>+VLOOKUP(C247,[4]Hoja1!$B$1:$F$24,3,0)</f>
        <v>N/A</v>
      </c>
      <c r="F251" s="41" t="str">
        <f>+VLOOKUP(C247,[4]Hoja1!$B$1:$F$24,4,0)</f>
        <v>N/A</v>
      </c>
      <c r="G251" s="41" t="str">
        <f>+VLOOKUP(C247,[4]Hoja1!$B$1:$F$24,5,0)</f>
        <v>N/A</v>
      </c>
      <c r="H251" s="41">
        <f>+VLOOKUP(C247,[4]Hoja1!$B$1:$F$24,2,0)</f>
        <v>95</v>
      </c>
    </row>
  </sheetData>
  <mergeCells count="67">
    <mergeCell ref="B26:D26"/>
    <mergeCell ref="B7:C7"/>
    <mergeCell ref="B9:D9"/>
    <mergeCell ref="C11:D11"/>
    <mergeCell ref="C12:D12"/>
    <mergeCell ref="B13:B18"/>
    <mergeCell ref="C19:D19"/>
    <mergeCell ref="C20:D20"/>
    <mergeCell ref="C21:D21"/>
    <mergeCell ref="C22:D22"/>
    <mergeCell ref="B24:D24"/>
    <mergeCell ref="B25:D25"/>
    <mergeCell ref="B165:D165"/>
    <mergeCell ref="B143:D143"/>
    <mergeCell ref="C145:D145"/>
    <mergeCell ref="C146:D146"/>
    <mergeCell ref="B147:B152"/>
    <mergeCell ref="C153:D153"/>
    <mergeCell ref="C154:D154"/>
    <mergeCell ref="C155:D155"/>
    <mergeCell ref="C156:D156"/>
    <mergeCell ref="B158:D158"/>
    <mergeCell ref="B159:D159"/>
    <mergeCell ref="B160:D160"/>
    <mergeCell ref="C192:D192"/>
    <mergeCell ref="C167:D167"/>
    <mergeCell ref="C168:D168"/>
    <mergeCell ref="B169:B174"/>
    <mergeCell ref="C175:D175"/>
    <mergeCell ref="C176:D176"/>
    <mergeCell ref="C177:D177"/>
    <mergeCell ref="C178:D178"/>
    <mergeCell ref="B180:D180"/>
    <mergeCell ref="B181:D181"/>
    <mergeCell ref="B182:D182"/>
    <mergeCell ref="B190:D190"/>
    <mergeCell ref="C215:D215"/>
    <mergeCell ref="C193:D193"/>
    <mergeCell ref="B194:B199"/>
    <mergeCell ref="C200:D200"/>
    <mergeCell ref="C201:D201"/>
    <mergeCell ref="C202:D202"/>
    <mergeCell ref="C203:D203"/>
    <mergeCell ref="B205:D205"/>
    <mergeCell ref="B206:D206"/>
    <mergeCell ref="B207:D207"/>
    <mergeCell ref="B212:D212"/>
    <mergeCell ref="C214:D214"/>
    <mergeCell ref="B238:B243"/>
    <mergeCell ref="B216:B221"/>
    <mergeCell ref="C222:D222"/>
    <mergeCell ref="C223:D223"/>
    <mergeCell ref="C224:D224"/>
    <mergeCell ref="C225:D225"/>
    <mergeCell ref="B227:D227"/>
    <mergeCell ref="B228:D228"/>
    <mergeCell ref="B229:D229"/>
    <mergeCell ref="B234:D234"/>
    <mergeCell ref="C236:D236"/>
    <mergeCell ref="C237:D237"/>
    <mergeCell ref="B251:D251"/>
    <mergeCell ref="C244:D244"/>
    <mergeCell ref="C245:D245"/>
    <mergeCell ref="C246:D246"/>
    <mergeCell ref="C247:D247"/>
    <mergeCell ref="B249:D249"/>
    <mergeCell ref="B250:D250"/>
  </mergeCells>
  <dataValidations count="2">
    <dataValidation type="list" allowBlank="1" showInputMessage="1" showErrorMessage="1" sqref="C21:D21 C155:D155 C177:D177 C202:D202 C224:D224 C246:D246">
      <formula1>$A$31:$A$142</formula1>
    </dataValidation>
    <dataValidation type="list" allowBlank="1" showInputMessage="1" showErrorMessage="1" sqref="C22 C156 C178 C203 C225 C247">
      <formula1>$B$31:$B$53</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FTLMYuHj2xAeYt3IY75y6GPSIdhcjIHisqb/IzSPKsY=</DigestValue>
    </Reference>
    <Reference Type="http://www.w3.org/2000/09/xmldsig#Object" URI="#idOfficeObject">
      <DigestMethod Algorithm="http://www.w3.org/2001/04/xmlenc#sha256"/>
      <DigestValue>KnhhKCKjAovhfyT0KuwPlylyTvtuu1fKlXgX6mdtbwM=</DigestValue>
    </Reference>
    <Reference Type="http://uri.etsi.org/01903#SignedProperties" URI="#idSignedProperties">
      <Transforms>
        <Transform Algorithm="http://www.w3.org/TR/2001/REC-xml-c14n-20010315"/>
      </Transforms>
      <DigestMethod Algorithm="http://www.w3.org/2001/04/xmlenc#sha256"/>
      <DigestValue>bQ1EZTZAcVTQBbvKKB57lp+nIOp+u6f9L5wW38qC3ms=</DigestValue>
    </Reference>
    <Reference Type="http://www.w3.org/2000/09/xmldsig#Object" URI="#idValidSigLnImg">
      <DigestMethod Algorithm="http://www.w3.org/2001/04/xmlenc#sha256"/>
      <DigestValue>Kwd7t4vbsic4tqcZnTa55S4iytgFhXtPLXcJvc0O/KQ=</DigestValue>
    </Reference>
    <Reference Type="http://www.w3.org/2000/09/xmldsig#Object" URI="#idInvalidSigLnImg">
      <DigestMethod Algorithm="http://www.w3.org/2001/04/xmlenc#sha256"/>
      <DigestValue>pktCGMn5Ubse+DshWYSnEYB1MQL4c/ERst184BaRDTY=</DigestValue>
    </Reference>
  </SignedInfo>
  <SignatureValue>FtEKyr0LxBGO5WrnI7+4tYlzW1OVzNi42A1+m0xgOAVfYRqt8d5O4RBtbm4WDDJ5uXYhx9F0MxPc
NQdqc+coWmsFldxsHxXghyO5DyBKywHq05TlzgbmWyotkS/Qk32rxCKjxkm3ZElHetXFy8+s0c9V
SlhYv2FXoNF6nxjLohZedPClBVox55qGcnCNbatOp/oWz4thJIwAzdj60QkKS0HQ33KSSro6TIvW
br4/Tmg0YVWuV5kWXQO8iizZ8V33BOkMIlsTo+gsD14fuy0KLczPQW/Bf0uegQ5YItaw12pgX58D
DlRcjICGg+VhvCI5U7mwhN8QB1ckjVcXyOmbpA==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rzZ444f3mZsSsZDyBCV2HABsK5GjyoONoorw4wlNGxM=</DigestValue>
      </Reference>
      <Reference URI="/xl/comments1.xml?ContentType=application/vnd.openxmlformats-officedocument.spreadsheetml.comments+xml">
        <DigestMethod Algorithm="http://www.w3.org/2001/04/xmlenc#sha256"/>
        <DigestValue>iiP0WvZ1v5j6byhC4QGBuXdbqS6HsVsovPo5VRVVOd4=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1m6DO38vFkM2XFSH7R8HTbz+dhTZbwRDMRqj4/STBgg=</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7FT966RQfsTAKVJA4/ZTItQaYfxGhxz/eslTY3/nkdU=</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1spSahh4LutwTVF9vOSqTvLB5GIIy9QLOc6yABywLhQ=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lGt7fasxGtrmTsEu+srPurN+dpYZ+nPOfqFsWL4pJCc=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qAGNA0rUGymgYVhGnt2RoIRHRuxP4Rq/5WYEchDfhiw=</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5YvGn8vVqW2yJpJVM1vWhi5dG8ZogluR2LYRvQ+OWR4=</DigestValue>
      </Reference>
      <Reference URI="/xl/media/image2.emf?ContentType=image/x-emf">
        <DigestMethod Algorithm="http://www.w3.org/2001/04/xmlenc#sha256"/>
        <DigestValue>sSLApLi8xz1MgmavEuylAFr9oOPCbUM6xg3JjeUEXbc=</DigestValue>
      </Reference>
      <Reference URI="/xl/media/image3.emf?ContentType=image/x-emf">
        <DigestMethod Algorithm="http://www.w3.org/2001/04/xmlenc#sha256"/>
        <DigestValue>E9hHGsEI7D6+NThH/Gb5iYEHK4FiyY/YK6Klq2vpvCI=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sharedStrings.xml?ContentType=application/vnd.openxmlformats-officedocument.spreadsheetml.sharedStrings+xml">
        <DigestMethod Algorithm="http://www.w3.org/2001/04/xmlenc#sha256"/>
        <DigestValue>Hn5FYNvvJfUQMayplSgLtY0fLmXrGySXGuge+RISnmc=</DigestValue>
      </Reference>
      <Reference URI="/xl/styles.xml?ContentType=application/vnd.openxmlformats-officedocument.spreadsheetml.styles+xml">
        <DigestMethod Algorithm="http://www.w3.org/2001/04/xmlenc#sha256"/>
        <DigestValue>4KJdrVMNRMsLWRK57BekdbhwirjQV971+8IurcIzmVo=</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M/D6E2ZHVXphSFW1d4en05Cw5cOrli6rM5Ox/wJ+VEM=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8rKysGGP/nbaXLX+2VfXB8mQ0N/9MGiKRfuxzZjNoxs=</DigestValue>
      </Reference>
      <Reference URI="/xl/worksheets/sheet2.xml?ContentType=application/vnd.openxmlformats-officedocument.spreadsheetml.worksheet+xml">
        <DigestMethod Algorithm="http://www.w3.org/2001/04/xmlenc#sha256"/>
        <DigestValue>tCuKBLy/6OAINzlUNxDXrR/wkMveHWlidMtwmZfonEA=</DigestValue>
      </Reference>
      <Reference URI="/xl/worksheets/sheet3.xml?ContentType=application/vnd.openxmlformats-officedocument.spreadsheetml.worksheet+xml">
        <DigestMethod Algorithm="http://www.w3.org/2001/04/xmlenc#sha256"/>
        <DigestValue>dojSN7lvmkbghXP7FNi7ULOIcQdtxIE/LzQYOFlDOBc=</DigestValue>
      </Reference>
    </Manifest>
    <SignatureProperties>
      <SignatureProperty Id="idSignatureTime" Target="#idPackageSignature">
        <mdssi:SignatureTime xmlns:mdssi="http://schemas.openxmlformats.org/package/2006/digital-signature">
          <mdssi:Format>YYYY-MM-DDThh:mm:ssTZD</mdssi:Format>
          <mdssi:Value>2016-12-30T17:33:00Z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X///////////////////////////////////gAP//////////////////////////////////4AD//////////////////////////////////+AA///////////////////////////////////gAP//////////////////////////////////4Bf//////////////////////////////////+AA///////////////////////////////////gAP//////////////////////////////////4P///////////////////////////////////+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X///////////////////////////////////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2016-12-30T17:33:00Z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OIBoIVYCzj5WAvwU+IBAQAAAGBUWgsAAAAAcPpRC7j6VwvwU+IBwAFSCwAAAABw+lELlR4OXAMAAACcHg5cAQAAAFDGWQsIgkRcwFoLXDwyvQGAAZR0DlyPdOBbj3Q8Mr0BZAEAAI1iznSNYs50OPlPCwAIAAAAAgAAAAAAAFwyvQEias50AAAAAAAAAACQM70BBgAAAIQzvQEGAAAAAAAAAAAAAACEM70BlDK9Ae7qzXQAAAAAAAIAAAAAvQEGAAAAhDO9AQYAAABMEs90AAAAAAAAAACEM70BBgAAAAAAAADAMr0BlS7NdAAAAAAAAgAAhDO9AQ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C9Af488XbMOL0B9XH1dkY4nQH+////jOPwdvLg8Ha0GFIL8F3mAfgWUgtcMr0BImrOdAAAAAAAAAAAkDO9AQYAAACEM70BBgAAAAIAAAAAAAAADBdSC5AwUgsMF1ILAAAAAJAwUgusMr0BjWLOdI1iznQAAAAAAAgAAAACAAAAAAAAtDK9ASJqznQAAAAAAAAAAOozvQEHAAAA3DO9AQcAAAAAAAAAAAAAANwzvQHsMr0B7urNdAAAAAAAAgAAAAC9AQcAAADcM70BBwAAAEwSz3QAAAAAAAAAANwzvQEHAAAAAAAAABgzvQGVLs10AAAAAAACAADcM70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L0B2b8OXELCk00WwpNN4uAbXPCkSwj4c0wYPARpC+QLIf0iAIoB0K29AaStvQGA/1ELIA0AhGiwvQGx4RtcIA0AhAAAAADwpEsIKCfYBFSvvQHQsURcPgRpCwAAAADQsURcIA0AADwEaQsBAAAAAAAAAAcAAAA8BGkLAAAAAAAAAADYrb0BZM4NXCAAAAD/////AAAAAAAAAAAVAAAAAAAAAHAAAAABAAAAAQAAACQAAAAkAAAAEAAAAAAAAAAAAEsIKCfYBAGuAQD//////RkKH5iuvQGYrr0BerEbXAAAAADIsL0B8KRLCIqxG1z9GQofOExYC1iuvQE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f//////////////////////////////////wAH//////////////////////////////////8AB///////////////////////////////////AAf//////////////////////////////////wAH//////////////////////////////////8AB///////////////////////////////////AAf//////////////////////////////////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Q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f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w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E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Q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E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QABAQEBAQEBAQEBAQEBAQEBAQEBAQEBAQEBAQEBAYcnAQEBAQEBAQEBAQEBAQEBAYw2AQEBAQEBAQEBATp1AQEBVwEBAQFWEzUBAV++AQEBASc2AQEBAQE/MaTeZSk/hgEBAQEBAQEBAQEBAQEBAQ/PFAEBAXMBAQEBAQEBAQEBAQEBAQEBAQEBAQEBAQEBAQEBAQEBAQEBAQEBAQEBAQEBAQEBAQEBAQEBAQEBAQEBAQEBAQEBAQEBAQEBAQEBAQEBAQEBAQEBAQEBAQEBAQEBAQEB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E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Q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E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Q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E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Q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E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Q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E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Q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E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QABAQEBAQEBAQEBAQEBAQEBAQEBAQEBAQEBXlkBAQEBAQEBAQEBAQEBAQEBAQEBAUkJAQEBAQEBAQEBAQEBAQEBAQEBAQEBAQEBAQEBAb0/p7W/F8DBJl7CYsNqkcMvUCUJLIQBAQEBAQEBAQEBAUCDAQEBlAEBAQEBAQEBAVEQAQEBAQEBAQEBAQEBAQEBAQEBASE0vGF2AQEBAQEBAQEBAQEBAQEBAQEBAQEBAQEBAQEBAQEBAQEBAQEBAQEBAQEBAQEBAQEBAQEBAQEBAQEBAQEB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E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Q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E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Q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E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Q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E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Q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E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Q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E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Q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E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Q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E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Q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E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Q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E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Q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iIg0HZYiGddKCxnXf//AAAAAEx1floAAGzKvQFIAo90AAAAADBR4gHAyb0BUPNNdQAAAAAAAENoYXJVcHBlclcAAfF2ciDQdqzKvQEAAAAAGMq9AYABlHQOXI904FuPdBjKvQFkAQAAjWLOdI1iznS4wucBAAgAAAACAAAAAAAAOMq9ASJqznQAAAAAAAAAAHLLvQEJAAAAYMu9AQkAAAAAAAAAAAAAAGDLvQFwyr0B7urNdAAAAAAAAgAAAAC9AQkAAABgy70BCQAAAEwSz3QAAAAAAAAAAGDLvQEJAAAAAAAAAJzKvQGVLs10AAAAAAACAABgy70BCQAAAGR2AAgAAAAAJQAAAAwAAAADAAAAGAAAAAwAAAAAAAACEgAAAAwAAAABAAAAHgAAABgAAAALAAAAYQAAADUBAAByAAAAJQAAAAwAAAADAAAAVAAAANAAAAAMAAAAYQAAAJUAAABxAAAAAQAAAKsKDUJyHA1CDAAAAGEAAAAWAAAATAAAAAAAAAAAAAAAAAAAAP//////////eAAAAFYAa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IiDQdliIZ10oLGdd//8AAAAATHV+WgAAbMq9AUgCj3QAAAAAMFHiAcDJvQFQ8011AAAAAAAAQ2hhclVwcGVyVwAB8XZyINB2rMq9AQAAAAAYyr0BgAGUdA5cj3TgW490GMq9AWQBAACNYs50jWLOdLjC5wEACAAAAAIAAAAAAAA4yr0BImrOdAAAAAAAAAAAcsu9AQkAAABgy70BCQAAAAAAAAAAAAAAYMu9AXDKvQHu6s10AAAAAAACAAAAAL0BCQAAAGDLvQEJAAAATBLPdAAAAAAAAAAAYMu9AQkAAAAAAAAAnMq9AZUuzXQAAAAAAAIAAGDLvQEJAAAAZHYACAAAAAAlAAAADAAAAAEAAAAYAAAADAAAAP8AAAISAAAADAAAAAEAAAAeAAAAGAAAACoAAAAFAAAAhQAAABYAAAAlAAAADAAAAAEAAABUAAAAqAAAACsAAAAFAAAAgwAAABUAAAABAAAAqwoNQnIcDUIrAAAABQAAAA8AAABMAAAAAAAAAAAAAAAAAAAA//////////9sAAAARgBpAHIAbQBhACAAbgBvACAAdgDhAGwAaQBkAGEAvQE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L0B/jzxdsw4vQH1cfV2RjidAf7///+M4/B28uDwdrQYUgvwXeYB+BZSC1wyvQEias50AAAAAAAAAACQM70BBgAAAIQzvQEGAAAAAgAAAAAAAAAMF1ILkDBSCwwXUgsAAAAAkDBSC6wyvQGNYs50jWLOdAAAAAAACAAAAAIAAAAAAAC0Mr0BImrOdAAAAAAAAAAA6jO9AQcAAADcM70BBwAAAAAAAAAAAAAA3DO9AewyvQHu6s10AAAAAAACAAAAAL0BBwAAANwzvQEHAAAATBLPdAAAAAAAAAAA3DO9AQcAAAAAAAAAGDO9AZUuzXQAAAAAAAIAANwzvQ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OIBoIVYCzj5WAvwU+IBAQAAAGBUWgsAAAAAcPpRC7j6VwvwU+IBwAFSCwAAAABw+lELlR4OXAMAAACcHg5cAQAAAFDGWQsIgkRcwFoLXDwyvQGAAZR0DlyPdOBbj3Q8Mr0BZAEAAI1iznSNYs50OPlPCwAIAAAAAgAAAAAAAFwyvQEias50AAAAAAAAAACQM70BBgAAAIQzvQEGAAAAAAAAAAAAAACEM70BlDK9Ae7qzXQAAAAAAAIAAAAAvQEGAAAAhDO9AQYAAABMEs90AAAAAAAAAACEM70BBgAAAAAAAADAMr0BlS7NdAAAAAAAAgAAhDO9AQ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BLCNjkmRj+nY90b4lsXKgQAWcAAAAA+HNMGDyvvQE5FyFJIgCKAUmMbFz8rb0BAAAAAPCkSwg8r70BJIiAEkSuvQHZi2xcUwBlAGcAbwBlACAAVQBJAAAAAAD1i2xcFK+9AeEAAAC8rb0BS+QcXPDkaQvhAAAAAQAAAPbkmRgAAL0B6uMcXAQAAAAFAAAAAAAAAAAAAAAAAAAA9uSZGMivvQEli2xcmBVaCwQAAADwpEsIAAAAAEmLbFwAAAAAAABlAGcAbwBlACAAVQBJAAAACrOYrr0BmK69AeEAAAA0rr0BAAAAANjkmRgAAAAAAQAAAAAAAABYrr0B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H//////////////////////////////////8AB///////////////////////////////////AAf//////////////////////////////////wAH//////////////////////////////////8AB///////////////////////////////////AAf//////////////////////////////////wAH//////////////////////////////////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Q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E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Q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Q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E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Q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E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Q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E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Q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E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E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Q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f8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Q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E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Q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E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Q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E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Q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E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Q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Q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E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Q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E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Q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E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QABAQEBAQEBAQEBAQEBAQEBAQEBAQEBAQEBoQEBAQEBAQEBAQEBAQEBAQEBAQEBAQK7AQEBAQEBAQEBAQEBAQEBAQEBAQEBAQEBAQEBAQEBAQFTUgBEAQFRAQEBAQEBAQEBAQEBAQEBAQEBAQEBARZ/AQEBXwEBAQEBAQEBAbwBAQEBAQEBAQEBAQEBAQEBAQEBAQEBAb0VtDq+AQEBAQEBAQEBAQEBAQEBAQEBAQEBAQEBAQEBAQEBAQEBAQEBAQEBAQEBAQEBAQEBAQEBAQEBAQEB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E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Q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E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Q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E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Q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E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Q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E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Q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E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Q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E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Q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E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Q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E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Q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E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Q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Q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Bp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qZ7YOpu2Lnc8nZ/Jt7arnv8SM+AjWuzP1hKNQXAsFEk=</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bUNLAFyZPTx5QJ5SNna/gO3nL7vu2nIsPs0MOUAwe8U=</DigestValue>
    </Reference>
    <Reference Type="http://www.w3.org/2000/09/xmldsig#Object" URI="#idValidSigLnImg">
      <DigestMethod Algorithm="http://www.w3.org/2001/04/xmlenc#sha256"/>
      <DigestValue>VyIEs3kmvUwuHglcN3gX1CKne01OzrizsnvjKWlefUw=</DigestValue>
    </Reference>
    <Reference Type="http://www.w3.org/2000/09/xmldsig#Object" URI="#idInvalidSigLnImg">
      <DigestMethod Algorithm="http://www.w3.org/2001/04/xmlenc#sha256"/>
      <DigestValue>njNIKjgSF283/CIzWvDmYeY6l1QRsT7kLC/ZDl/Zmls=</DigestValue>
    </Reference>
  </SignedInfo>
  <SignatureValue>F3HYq6QCyoR+4Q6TV4WFU4PelyNaNrUsHPYlHJHWD52Fd26OqAynQ+/Zxttf5GgcrYVUXkZ1sAeq
f3ziqF6LBWx4z+J4rVnu9nNPiXxwraDdaPUjfVgA8kTP7DJpkfO4mnjYyviVS9Gsu/vdLtAtJq8K
SO6+BAP39o/morOAnMMCOuiOze1lDpmnbxsyK3nSTdEAywvsi5pABQpex8ZTYreR+Rn9mshbirVm
wQOJoh2dwW3pxnil5Aftlo+XlfIp9XpFG/ELapiwouvTRVs66m2FH2evZlQjXblP7MZEBnRXNTNr
cJuvFIIQOFvg4Nm7aGYajI/pegjcsT6wSbb9Xw==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rzZ444f3mZsSsZDyBCV2HABsK5GjyoONoorw4wlNGxM=</DigestValue>
      </Reference>
      <Reference URI="/xl/comments1.xml?ContentType=application/vnd.openxmlformats-officedocument.spreadsheetml.comments+xml">
        <DigestMethod Algorithm="http://www.w3.org/2001/04/xmlenc#sha256"/>
        <DigestValue>iiP0WvZ1v5j6byhC4QGBuXdbqS6HsVsovPo5VRVVOd4=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1m6DO38vFkM2XFSH7R8HTbz+dhTZbwRDMRqj4/STBgg=</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7FT966RQfsTAKVJA4/ZTItQaYfxGhxz/eslTY3/nkdU=</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1spSahh4LutwTVF9vOSqTvLB5GIIy9QLOc6yABywLhQ=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lGt7fasxGtrmTsEu+srPurN+dpYZ+nPOfqFsWL4pJCc=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qAGNA0rUGymgYVhGnt2RoIRHRuxP4Rq/5WYEchDfhiw=</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5YvGn8vVqW2yJpJVM1vWhi5dG8ZogluR2LYRvQ+OWR4=</DigestValue>
      </Reference>
      <Reference URI="/xl/media/image2.emf?ContentType=image/x-emf">
        <DigestMethod Algorithm="http://www.w3.org/2001/04/xmlenc#sha256"/>
        <DigestValue>sSLApLi8xz1MgmavEuylAFr9oOPCbUM6xg3JjeUEXbc=</DigestValue>
      </Reference>
      <Reference URI="/xl/media/image3.emf?ContentType=image/x-emf">
        <DigestMethod Algorithm="http://www.w3.org/2001/04/xmlenc#sha256"/>
        <DigestValue>E9hHGsEI7D6+NThH/Gb5iYEHK4FiyY/YK6Klq2vpvCI=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sharedStrings.xml?ContentType=application/vnd.openxmlformats-officedocument.spreadsheetml.sharedStrings+xml">
        <DigestMethod Algorithm="http://www.w3.org/2001/04/xmlenc#sha256"/>
        <DigestValue>Hn5FYNvvJfUQMayplSgLtY0fLmXrGySXGuge+RISnmc=</DigestValue>
      </Reference>
      <Reference URI="/xl/styles.xml?ContentType=application/vnd.openxmlformats-officedocument.spreadsheetml.styles+xml">
        <DigestMethod Algorithm="http://www.w3.org/2001/04/xmlenc#sha256"/>
        <DigestValue>4KJdrVMNRMsLWRK57BekdbhwirjQV971+8IurcIzmVo=</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M/D6E2ZHVXphSFW1d4en05Cw5cOrli6rM5Ox/wJ+VEM=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8rKysGGP/nbaXLX+2VfXB8mQ0N/9MGiKRfuxzZjNoxs=</DigestValue>
      </Reference>
      <Reference URI="/xl/worksheets/sheet2.xml?ContentType=application/vnd.openxmlformats-officedocument.spreadsheetml.worksheet+xml">
        <DigestMethod Algorithm="http://www.w3.org/2001/04/xmlenc#sha256"/>
        <DigestValue>tCuKBLy/6OAINzlUNxDXrR/wkMveHWlidMtwmZfonEA=</DigestValue>
      </Reference>
      <Reference URI="/xl/worksheets/sheet3.xml?ContentType=application/vnd.openxmlformats-officedocument.spreadsheetml.worksheet+xml">
        <DigestMethod Algorithm="http://www.w3.org/2001/04/xmlenc#sha256"/>
        <DigestValue>dojSN7lvmkbghXP7FNi7ULOIcQdtxIE/LzQYOFlDOBc=</DigestValue>
      </Reference>
    </Manifest>
    <SignatureProperties>
      <SignatureProperty Id="idSignatureTime" Target="#idPackageSignature">
        <mdssi:SignatureTime xmlns:mdssi="http://schemas.openxmlformats.org/package/2006/digital-signature">
          <mdssi:Format>YYYY-MM-DDThh:mm:ssTZD</mdssi:Format>
          <mdssi:Value>2016-12-30T17:36:06Z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2016-12-30T17:36:06Z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o3eEcPp2AAAAAEArAwvAR2sAAQAAAFg3AgsAAAAA6HYCCwMAAADAR2sA+N8DCwAAAADodgIL44VBYwMAAADshUFjAQAAAJho7wpozXJjjmg5Y6QxLgCAAUd3DlxCd+BbQnekMS4AZAEAAHtivXZ7Yr12YBLjBwAIAAAAAgAAAAAAAMQxLgAQar12AAAAAAAAAAD4Mi4ABgAAAOwyLgAGAAAAAAAAAAAAAADsMi4A/DEuAOLqvHYAAAAAAAIAAAAALgAGAAAA7DIuAAYAAABMEr52AAAAAAAAAADsMi4ABgAAAAAAAAAoMi4Aii68dgAAAAAAAgAA7DIu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OIAAAAAAAAALPNqBYD4//8AAAAAAAAAAAAAAAAAAAAAEPNqBYD4//96lwAAAAAuAP48o3c0OC4A9XGndwSTdgH+////jOOid/Lgonfk7O8KMLhtACjr7wrEMS4AEGq9dgAAAAAAAAAA+DIuAAYAAADsMi4ABgAAAAIAAAAAAAAAPOvvCnAwAAs86+8KAAAAAHAwAAsUMi4Ae2K9dntivXYAAAAAAAgAAAACAAAAAAAAHDIuABBqvXYAAAAAAAAAAFIzLgAHAAAARDMuAAcAAAAAAAAAAAAAAEQzLgBUMi4A4uq8dgAAAAAAAgAAAAAuAAcAAABEMy4ABwAAAEwSvnYAAAAAAAAAAEQzLgAHAAAAAAAAAIAyLgCKLrx2AAAAAAACAABEMy4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DAMfw4lAAAAMg2QQD6OTWPIIokOAAAAAO0PITQiAIoBIA0EhDijLgAMoy4AqOEDCyANBITMpS4ADY9NYyANBIQAAAAAUDgPBLguDAS4pC4AWNhyY3oMfw4AAAAAWNhyYyANAAAwDH8OJQAAAAAAAAAHAAAAMAx/DgAAAAAAAAAAQKMuAOJ5QWMgAAAA/////wAAAAAAAAAAEAAAAAAAAAA4AAAAAQAAAAEAAAARAAAAEQAAABAAAAAAAAAAUDgPBLguDAQAowEA/////30PCvYApC4AAKQuANB4TWMAAAAALKYuAFA4DwTgeE1jfQ8K9ryjLg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f4iPp2HqaPZBhLj2T//wAAAABQd35aAADUyS4ASAJCdwAAAABIRWsAKMkuAFDzUXcAAAAAAABDaGFyVXBwZXJXAAGjd8iI+nYUyi4AAAAAAIDJLgCAAUd3DlxCd+BbQneAyS4AZAEAAHtivXZ7Yr128AlvAAAIAAAAAgAAAAAAAKDJLgAQar12AAAAAAAAAADayi4ACQAAAMjKLgAJAAAAAAAAAAAAAADIyi4A2MkuAOLqvHYAAAAAAAIAAAAALgAJAAAAyMouAAkAAABMEr52AAAAAAAAAADIyi4ACQAAAAAAAAAEyi4Aii68dgAAAAAAAgAAyMou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Ij6dh6mj2QYS49k//8AAAAAUHd+WgAA1MkuAEgCQncAAAAASEVrACjJLgBQ81F3AAAAAAAAQ2hhclVwcGVyVwABo3fIiPp2FMouAAAAAACAyS4AgAFHdw5cQnfgW0J3gMkuAGQBAAB7Yr12e2K9dvAJbwAACAAAAAIAAAAAAACgyS4AEGq9dgAAAAAAAAAA2souAAkAAADIyi4ACQAAAAAAAAAAAAAAyMouANjJLgDi6rx2AAAAAAACAAAAAC4ACQAAAMjKLgAJAAAATBK+dgAAAAAAAAAAyMouAAkAAAAAAAAABMouAIouvHYAAAAAAAIAAMjKLgAJAAAAZHYACAAAAAAlAAAADAAAAAEAAAAYAAAADAAAAP8AAAISAAAADAAAAAEAAAAeAAAAGAAAACoAAAAFAAAAhQAAABYAAAAlAAAADAAAAAEAAABUAAAAqAAAACsAAAAFAAAAgwAAABUAAAABAAAAqwoNQgAADUIrAAAABQAAAA8AAABMAAAAAAAAAAAAAAAAAAAA//////////9sAAAARgBpAHIAbQBhACAAbgBvACAAdgDhAGwAaQBkAGEALg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C4A/jyjdzQ4LgD1cad3BJN2Af7///+M46J38uCid+Ts7wowuG0AKOvvCsQxLgAQar12AAAAAAAAAAD4Mi4ABgAAAOwyLgAGAAAAAgAAAAAAAAA86+8KcDAACzzr7woAAAAAcDAACxQyLgB7Yr12e2K9dgAAAAAACAAAAAIAAAAAAAAcMi4AEGq9dgAAAAAAAAAAUjMuAAcAAABEMy4ABwAAAAAAAAAAAAAARDMuAFQyLgDi6rx2AAAAAAACAAAAAC4ABwAAAEQzLgAHAAAATBK+dgAAAAAAAAAARDMuAAcAAAAAAAAAgDIuAIouvHYAAAAAAAIAAEQzL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o3eEcPp2AAAAAEArAwvAR2sAAQAAAFg3AgsAAAAA6HYCCwMAAADAR2sA+N8DCwAAAADodgIL44VBYwMAAADshUFjAQAAAJho7wpozXJjjmg5Y6QxLgCAAUd3DlxCd+BbQnekMS4AZAEAAHtivXZ7Yr12YBLjBwAIAAAAAgAAAAAAAMQxLgAQar12AAAAAAAAAAD4Mi4ABgAAAOwyLgAGAAAAAAAAAAAAAADsMi4A/DEuAOLqvHYAAAAAAAIAAAAALgAGAAAA7DIuAAYAAABMEr52AAAAAAAAAADsMi4ABgAAAAAAAAAoMi4Aii68dgAAAAAAAgAA7DIu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APBAAAAABgmG0O/p1Cd9isZGSQDAEGyCKJDgAAAAAADiGYIgCKAeSiLgBe9C9kZKMuAAAAAABQOA8EpKQuACSIgBKsoy4AUwBlAGcAbwBlACAAVQBJAAAAAAAAAAAAJeQvZOEAAAAgoy4AmjNOYzh+BAvhAAAAAQAAAH6YbQ4AAC4AOjNOYwQAAAAFAAAAAAAAAAAAAAAAAAAAfphtDiylLgAk3y9kEHHpCgQAAABQOA8EAAAAAKXjL2QQAAAAAAAAAFMAZQBnAG8AZQAgAFUASQAAAAr2AKQuAACkLgDhAAAAAAAAAGCYbQ4AAAAAAQAAAAAAAAC8oy4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Gj0bMccd2rG1ZZZEWr7I1dMdrO8=</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853sTGd1uH0+1G9rCOLijRdJAM0=</DigestValue>
    </Reference>
    <Reference URI="#idValidSigLnImg" Type="http://www.w3.org/2000/09/xmldsig#Object">
      <DigestMethod Algorithm="http://www.w3.org/2000/09/xmldsig#sha1"/>
      <DigestValue>DK8l2OMRfKWaTSimzQmxqK5CLfs=</DigestValue>
    </Reference>
    <Reference URI="#idInvalidSigLnImg" Type="http://www.w3.org/2000/09/xmldsig#Object">
      <DigestMethod Algorithm="http://www.w3.org/2000/09/xmldsig#sha1"/>
      <DigestValue>qCKL4o3eskho5+e5+RBufIhxueY=</DigestValue>
    </Reference>
  </SignedInfo>
  <SignatureValue>JAuRmcrBJvvPnW0HLxtqMwGuym98ugWEFZz4Y9pzPbdOAtuSgir1RdDD2bvBljiXwSMVbvk5zWXe
JOPE2KfIgjR+wvOwSzlq8ijEbmUjUymoqT8n8hTfQ4fgJCwLuRqNoRuKcesPW4RUSeltZjDNQAOt
SE2NJnyWxHaU+w7K4F+DIx/ndIRP2GIFp/ajMf7rauOQoKxBw+9tUoYRJhzwmxl58E37LwuNCqxU
a2DPtuQMn9LY7P0A3elYl2MiOS1m4uxVZQuMLiZVrPQ1wyUW1JIYQypcwGsCPOX+BP8bl4UqgJxD
NAIQiTaf0BDmrq0G87ZrKv1Qm+0X5iZCv0dnxw==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nsO3Wf42k2AAgm7z7Jin2mAo1yM=</DigestValue>
      </Reference>
      <Reference URI="/xl/media/image2.emf?ContentType=image/x-emf">
        <DigestMethod Algorithm="http://www.w3.org/2000/09/xmldsig#sha1"/>
        <DigestValue>evQoV2GLTLVZEMFTgN08I22SnBk=</DigestValue>
      </Reference>
      <Reference URI="/xl/drawings/vmlDrawing1.vml?ContentType=application/vnd.openxmlformats-officedocument.vmlDrawing">
        <DigestMethod Algorithm="http://www.w3.org/2000/09/xmldsig#sha1"/>
        <DigestValue>IflH4K69kORRoiNbb72nUqsSTMI=</DigestValue>
      </Reference>
      <Reference URI="/xl/styles.xml?ContentType=application/vnd.openxmlformats-officedocument.spreadsheetml.styles+xml">
        <DigestMethod Algorithm="http://www.w3.org/2000/09/xmldsig#sha1"/>
        <DigestValue>VyAf3Xt1eDgd4x6GayGXVd7Q8cE=</DigestValue>
      </Reference>
      <Reference URI="/xl/sharedStrings.xml?ContentType=application/vnd.openxmlformats-officedocument.spreadsheetml.sharedStrings+xml">
        <DigestMethod Algorithm="http://www.w3.org/2000/09/xmldsig#sha1"/>
        <DigestValue>3YdrtC/9ZQ7I82ROHiMyNyFgviQ=</DigestValue>
      </Reference>
      <Reference URI="/xl/calcChain.xml?ContentType=application/vnd.openxmlformats-officedocument.spreadsheetml.calcChain+xml">
        <DigestMethod Algorithm="http://www.w3.org/2000/09/xmldsig#sha1"/>
        <DigestValue>vP8Rw7s/15oqCJzp0vhXE0Cuzf4=</DigestValue>
      </Reference>
      <Reference URI="/xl/media/image4.jpeg?ContentType=image/jpeg">
        <DigestMethod Algorithm="http://www.w3.org/2000/09/xmldsig#sha1"/>
        <DigestValue>KNwJdxHNkLzlEenz5dM/rDpc/uQ=</DigestValue>
      </Reference>
      <Reference URI="/xl/media/image3.emf?ContentType=image/x-emf">
        <DigestMethod Algorithm="http://www.w3.org/2000/09/xmldsig#sha1"/>
        <DigestValue>6FsSsgxTydJ9PIzrYaRZfqkJSXc=</DigestValue>
      </Reference>
      <Reference URI="/xl/media/image1.emf?ContentType=image/x-emf">
        <DigestMethod Algorithm="http://www.w3.org/2000/09/xmldsig#sha1"/>
        <DigestValue>6MzChtEemGgxn79wNXu8VH0wTaQ=</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BXeMFWzTjn08MdroiPQjpMbQXXs=</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4.xml?ContentType=application/vnd.openxmlformats-officedocument.spreadsheetml.externalLink+xml">
        <DigestMethod Algorithm="http://www.w3.org/2000/09/xmldsig#sha1"/>
        <DigestValue>OFLHfjW/BTCl6hd2cQM3UiFVSWw=</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2.xml?ContentType=application/vnd.openxmlformats-officedocument.spreadsheetml.externalLink+xml">
        <DigestMethod Algorithm="http://www.w3.org/2000/09/xmldsig#sha1"/>
        <DigestValue>sjqgged/mZ+m6A8dYf5OdIGhaOY=</DigestValue>
      </Reference>
      <Reference URI="/xl/printerSettings/printerSettings3.bin?ContentType=application/vnd.openxmlformats-officedocument.spreadsheetml.printerSettings">
        <DigestMethod Algorithm="http://www.w3.org/2000/09/xmldsig#sha1"/>
        <DigestValue>H69SQGqCjYAwO4Dh95tBx0IJd00=</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media/image9.jpeg?ContentType=image/jpeg">
        <DigestMethod Algorithm="http://www.w3.org/2000/09/xmldsig#sha1"/>
        <DigestValue>96rIdr6Mr8nucfc3vBUzEgL/Jak=</DigestValue>
      </Reference>
      <Reference URI="/xl/media/image5.png?ContentType=image/png">
        <DigestMethod Algorithm="http://www.w3.org/2000/09/xmldsig#sha1"/>
        <DigestValue>X8ifBPrZdk/1pGH6XtoivWXMYRg=</DigestValue>
      </Reference>
      <Reference URI="/xl/drawings/drawing1.xml?ContentType=application/vnd.openxmlformats-officedocument.drawing+xml">
        <DigestMethod Algorithm="http://www.w3.org/2000/09/xmldsig#sha1"/>
        <DigestValue>fxxg39u04+83mRe8q5DFTOROqa4=</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book.xml?ContentType=application/vnd.openxmlformats-officedocument.spreadsheetml.sheet.main+xml">
        <DigestMethod Algorithm="http://www.w3.org/2000/09/xmldsig#sha1"/>
        <DigestValue>BRmSvHULEsTYzwShY0tRpuWFLoM=</DigestValue>
      </Reference>
      <Reference URI="/xl/drawings/drawing2.xml?ContentType=application/vnd.openxmlformats-officedocument.drawing+xml">
        <DigestMethod Algorithm="http://www.w3.org/2000/09/xmldsig#sha1"/>
        <DigestValue>gYsmgkgndi8z8jKcbBRqwOs20ys=</DigestValue>
      </Reference>
      <Reference URI="/xl/worksheets/sheet1.xml?ContentType=application/vnd.openxmlformats-officedocument.spreadsheetml.worksheet+xml">
        <DigestMethod Algorithm="http://www.w3.org/2000/09/xmldsig#sha1"/>
        <DigestValue>83QqvhuToB65t2X/ezSLoT/7qZ0=</DigestValue>
      </Reference>
      <Reference URI="/xl/worksheets/sheet2.xml?ContentType=application/vnd.openxmlformats-officedocument.spreadsheetml.worksheet+xml">
        <DigestMethod Algorithm="http://www.w3.org/2000/09/xmldsig#sha1"/>
        <DigestValue>rLll0hu1TJe7nBbwFmqGl+tGUlE=</DigestValue>
      </Reference>
      <Reference URI="/xl/worksheets/sheet3.xml?ContentType=application/vnd.openxmlformats-officedocument.spreadsheetml.worksheet+xml">
        <DigestMethod Algorithm="http://www.w3.org/2000/09/xmldsig#sha1"/>
        <DigestValue>VrNBSO6QelOSxXvgeXjR4GnZLR8=</DigestValue>
      </Reference>
      <Reference URI="/xl/drawings/vmlDrawing3.vml?ContentType=application/vnd.openxmlformats-officedocument.vmlDrawing">
        <DigestMethod Algorithm="http://www.w3.org/2000/09/xmldsig#sha1"/>
        <DigestValue>NZ/5zJKXNaifT3EygoCoIi035h8=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sjzyhlQSYK+z9vsG9TMhXGen2Qc=</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O4TcuPiO/FD1sm2tkLmfNX37Vng=</DigestValue>
      </Reference>
    </Manifest>
    <SignatureProperties>
      <SignatureProperty Id="idSignatureTime" Target="#idPackageSignature">
        <mdssi:SignatureTime>
          <mdssi:Format>YYYY-MM-DDThh:mm:ssTZD</mdssi:Format>
          <mdssi:Value>2016-12-30T17:56:52Z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2016-12-30T17:56:52Z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zTj0WDcAXTXJOAjCsTgBAAAAtCOeOMC8vzigFS8FCMKxOAEAAAC0I5445COeOECbcAVAm3AFPFk3AO1UyTh0RrE4AQAAALQjnjhIWTcAgAGZdQ5clHXgW5R1SFk3AGQBAAAAAAAAAAAAAIFivnWBYr51uDo5AAAIAAAAAgAAAAAAAHBZNwAWar51AAAAAAAAAACgWjcABgAAAJRaNwAGAAAAAAAAAAAAAACUWjcAqFk3AOLqvXUAAAAAAAIAAAAANwAGAAAAlFo3AAYAAABMEr91AAAAAAAAAACUWjcABgAAAODBXQDUWTcAii69dQAAAAAAAgAAlFo3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CZdQ5clHXgW5R17MA3AGQBAAAAAAAAAAAAAIFivnWBYr51U3rKOAAAAACAFhsAvEI5AABSPQBTeso4AAAAAIAVGwDgwV0AABI0AxDBNwA1eco4MB9hAPwBAABMwTcA1XjKOPwBAAAAAAAAgWK+dYFivnX8AQAAAAgAAAACAAAAAAAAZME3ABZqvnUAAAAAAAAAAJbCNwAHAAAAiMI3AAcAAAAAAAAAAAAAAIjCNwCcwTcA4uq9dQAAAAAAAgAAAAA3AAcAAACIwjcABwAAAEwSv3UAAAAAAAAAAIjCNwAHAAAA4MFdAMjBNwCKLr11AAAAAAACAACIwjc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ZggUAIICAADwmdcJAAAAAAMHIU4iAIoBAAAAAAAAAACCAgAAZggUAHSpNwAj4P92ZggUAAAAAACQqTcAxZYpdjBasgAAAAAATPRzcQIAAAAAAAAAAAAAACjvEgLsqTcA/rMxc2YIFACCAgAAAgAAAAAAAAAGAAAAgAGZdQAAAACAtW0HgAGZdZ8QEwA4GAob7Kk3ADaBlHWAtW0HAAAAAIABmXXsqTcAVYGUdYABmXUAAAEDoAG9DBSqNwCTgJR1AQAAAPypNwAQAAAAAwEAAKABvQxkDAEDoAG9DAAAAAABAAAAQKo3AECqNw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DC+NwDMHcs4APE5ABcAAAQBAAAAAAQAAKy+NwBRHss4YNrxKbq/NwAABAAAAQIAAAAAAAAEvjcAQM03AEDNNwBgvjcAgAGZdQ5clHXgW5R1YL43AGQBAAAAAAAAAAAAAIFivnWBYr51WDk5AAAIAAAAAgAAAAAAAIi+NwAWar51AAAAAAAAAAC6vzcABwAAAKy/NwAHAAAAAAAAAAAAAACsvzcAwL43AOLqvXUAAAAAAAIAAAAANwAHAAAArL83AAcAAABMEr91AAAAAAAAAACsvzcABwAAAODBXQDsvjcAii69dQAAAAAAAgAArL83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ML43AMwdyzgA8TkAFwAABAEAAAAABAAArL43AFEeyzhg2vEpur83AAAEAAABAgAAAAAAAAS+NwBAzTcAQM03AGC+NwCAAZl1DlyUdeBblHVgvjcAZAEAAAAAAAAAAAAAgWK+dYFivnVYOTkAAAgAAAACAAAAAAAAiL43ABZqvnUAAAAAAAAAALq/NwAHAAAArL83AAcAAAAAAAAAAAAAAKy/NwDAvjcA4uq9dQAAAAAAAgAAAAA3AAcAAACsvzcABwAAAEwSv3UAAAAAAAAAAKy/NwAHAAAA4MFdAOy+NwCKLr11AAAAAAACAACsvzc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CZdQ5clHXgW5R17MA3AGQBAAAAAAAAAAAAAIFivnWBYr51U3rKOAAAAACAFhsAvEI5AABSPQBTeso4AAAAAIAVGwDgwV0AABI0AxDBNwA1eco4MB9hAPwBAABMwTcA1XjKOPwBAAAAAAAAgWK+dYFivnX8AQAAAAgAAAACAAAAAAAAZME3ABZqvnUAAAAAAAAAAJbCNwAHAAAAiMI3AAcAAAAAAAAAAAAAAIjCNwCcwTcA4uq9dQAAAAAAAgAAAAA3AAcAAACIwjcABwAAAEwSv3UAAAAAAAAAAIjCNwAHAAAA4MFdAMjBNwCKLr11AAAAAAACAACIwjc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M049Fg3AF01yTgIwrE4AQAAALQjnjjAvL84oBUvBQjCsTgBAAAAtCOeOOQjnjhAm3AFQJtwBTxZNwDtVMk4dEaxOAEAAAC0I544SFk3AIABmXUOXJR14FuUdUhZNwBkAQAAAAAAAAAAAACBYr51gWK+dbg6OQAACAAAAAIAAAAAAABwWTcAFmq+dQAAAAAAAAAAoFo3AAYAAACUWjcABgAAAAAAAAAAAAAAlFo3AKhZNwDi6r11AAAAAAACAAAAADcABgAAAJRaNwAGAAAATBK/dQAAAAAAAAAAlFo3AAYAAADgwV0A1Fk3AIouvXUAAAAAAAIAAJRaNw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PCZ1wljZqJ0AhghZCIAigHsR+gCZKk3AFhponQAAAAAAAAAABiqNwDWhqF0BgAAAAAAAACsGAHPAAAAAMA1/wIBAAAAwDX/AgAAAAAGAAAAgAGZdcA1/wKoeGsAgAGZdY8QEwCDDgplAAA3ADaBlHWoeGsAwDX/AoABmXXMqTcAVYGUdYABmXWsGAHPrBgBz/SpNwCTgJR1AQAAANypNwD+nZR1MTneOAAAAc8AAAAAAAAAAPSrNwAAAAAAFKo3AIs43jiQqjcAAAAAAIDDMwP0qzcAAAAAANiqNwAjON44QKo3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2016-12-30T17:32:51Z</dcterms:modified>
</cp:coreProperties>
</file>