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iguera\ST_Aire\Impuestos Verdes\Propuestas metodologica\Examenes de informacion y resoluciones\Carozzi\DFZ-2016-4970 Carozzi\"/>
    </mc:Choice>
  </mc:AlternateContent>
  <bookViews>
    <workbookView xWindow="0" yWindow="0" windowWidth="20736" windowHeight="9408"/>
  </bookViews>
  <sheets>
    <sheet name="Datos" sheetId="8" r:id="rId1"/>
    <sheet name="Anternativa" sheetId="11" r:id="rId2"/>
    <sheet name="ALT. 10" sheetId="12" r:id="rId3"/>
  </sheets>
  <externalReferences>
    <externalReference r:id="rId4"/>
    <externalReference r:id="rId5"/>
    <externalReference r:id="rId6"/>
    <externalReference r:id="rId7"/>
    <externalReference r:id="rId8"/>
  </externalReferences>
  <definedNames>
    <definedName name="ALTERNATIVA" localSheetId="2">[1]NOMBRES!$D$2:$D$14</definedName>
    <definedName name="ALTERNATIVA">#REF!</definedName>
    <definedName name="ALTERNATIVO">[1]NOMBRES!$M$2:$M$7</definedName>
    <definedName name="_xlnm.Print_Area" localSheetId="2">'ALT. 10'!$B$1:$H$421</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H421" i="12"/>
  <c r="G421" i="12"/>
  <c r="F421" i="12"/>
  <c r="E421" i="12"/>
  <c r="H420" i="12"/>
  <c r="G420" i="12"/>
  <c r="F420" i="12"/>
  <c r="E420" i="12"/>
  <c r="H400" i="12"/>
  <c r="G400" i="12"/>
  <c r="F400" i="12"/>
  <c r="E400" i="12"/>
  <c r="H399" i="12"/>
  <c r="G399" i="12"/>
  <c r="F399" i="12"/>
  <c r="E399" i="12"/>
  <c r="H378" i="12"/>
  <c r="G378" i="12"/>
  <c r="F378" i="12"/>
  <c r="E378" i="12"/>
  <c r="H377" i="12"/>
  <c r="G377" i="12"/>
  <c r="F377" i="12"/>
  <c r="E377" i="12"/>
  <c r="H357" i="12"/>
  <c r="G357" i="12"/>
  <c r="F357" i="12"/>
  <c r="E357" i="12"/>
  <c r="H356" i="12"/>
  <c r="G356" i="12"/>
  <c r="F356" i="12"/>
  <c r="E356" i="12"/>
  <c r="H336" i="12"/>
  <c r="G336" i="12"/>
  <c r="F336" i="12"/>
  <c r="E336" i="12"/>
  <c r="H335" i="12"/>
  <c r="G335" i="12"/>
  <c r="F335" i="12"/>
  <c r="E335" i="12"/>
  <c r="H314" i="12"/>
  <c r="G314" i="12"/>
  <c r="F314" i="12"/>
  <c r="E314" i="12"/>
  <c r="H313" i="12"/>
  <c r="G313" i="12"/>
  <c r="F313" i="12"/>
  <c r="E313" i="12"/>
  <c r="H292" i="12"/>
  <c r="G292" i="12"/>
  <c r="F292" i="12"/>
  <c r="E292" i="12"/>
  <c r="H291" i="12"/>
  <c r="G291" i="12"/>
  <c r="F291" i="12"/>
  <c r="E291" i="12"/>
  <c r="H270" i="12"/>
  <c r="G270" i="12"/>
  <c r="F270" i="12"/>
  <c r="E270" i="12"/>
  <c r="H269" i="12"/>
  <c r="G269" i="12"/>
  <c r="F269" i="12"/>
  <c r="E269" i="12"/>
  <c r="H248" i="12"/>
  <c r="G248" i="12"/>
  <c r="F248" i="12"/>
  <c r="E248" i="12"/>
  <c r="H247" i="12"/>
  <c r="G247" i="12"/>
  <c r="F247" i="12"/>
  <c r="E247" i="12"/>
  <c r="H226" i="12"/>
  <c r="G226" i="12"/>
  <c r="F226" i="12"/>
  <c r="E226" i="12"/>
  <c r="H225" i="12"/>
  <c r="G225" i="12"/>
  <c r="F225" i="12"/>
  <c r="E225" i="12"/>
  <c r="H204" i="12"/>
  <c r="G204" i="12"/>
  <c r="F204" i="12"/>
  <c r="E204" i="12"/>
  <c r="H203" i="12"/>
  <c r="G203" i="12"/>
  <c r="F203" i="12"/>
  <c r="E203" i="12"/>
  <c r="H182" i="12"/>
  <c r="G182" i="12"/>
  <c r="F182" i="12"/>
  <c r="E182" i="12"/>
  <c r="H181" i="12"/>
  <c r="G181" i="12"/>
  <c r="F181" i="12"/>
  <c r="E181" i="12"/>
  <c r="H160" i="12"/>
  <c r="G160" i="12"/>
  <c r="F160" i="12"/>
  <c r="E160" i="12"/>
  <c r="H159" i="12"/>
  <c r="G159" i="12"/>
  <c r="F159" i="12"/>
  <c r="E159" i="12"/>
  <c r="H26" i="12"/>
  <c r="G26" i="12"/>
  <c r="F26" i="12"/>
  <c r="E26" i="12"/>
  <c r="H25" i="12"/>
  <c r="G25" i="12"/>
  <c r="F25" i="12"/>
  <c r="E25" i="12"/>
  <c r="C33" i="11"/>
  <c r="C29" i="11"/>
  <c r="C25" i="11"/>
  <c r="C21" i="11"/>
  <c r="C17" i="11"/>
  <c r="C13" i="11"/>
  <c r="C9" i="11"/>
</calcChain>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 ref="C168" authorId="0" shapeId="0">
      <text>
        <r>
          <rPr>
            <sz val="9"/>
            <color indexed="81"/>
            <rFont val="Tahoma"/>
            <family val="2"/>
          </rPr>
          <t>Indicar como identificará el combustible que esta utilizando en un determinado periodo, por la fuente.</t>
        </r>
      </text>
    </comment>
    <comment ref="C190" authorId="0" shapeId="0">
      <text>
        <r>
          <rPr>
            <sz val="9"/>
            <color indexed="81"/>
            <rFont val="Tahoma"/>
            <family val="2"/>
          </rPr>
          <t>Indicar como identificará el combustible que esta utilizando en un determinado periodo, por la fuente.</t>
        </r>
      </text>
    </comment>
    <comment ref="C212" authorId="0" shapeId="0">
      <text>
        <r>
          <rPr>
            <sz val="9"/>
            <color indexed="81"/>
            <rFont val="Tahoma"/>
            <family val="2"/>
          </rPr>
          <t>Indicar como identificará el combustible que esta utilizando en un determinado periodo, por la fuente.</t>
        </r>
      </text>
    </comment>
    <comment ref="C234" authorId="0" shapeId="0">
      <text>
        <r>
          <rPr>
            <sz val="9"/>
            <color indexed="81"/>
            <rFont val="Tahoma"/>
            <family val="2"/>
          </rPr>
          <t>Indicar como identificará el combustible que esta utilizando en un determinado periodo, por la fuente.</t>
        </r>
      </text>
    </comment>
    <comment ref="C256" authorId="0" shapeId="0">
      <text>
        <r>
          <rPr>
            <sz val="9"/>
            <color indexed="81"/>
            <rFont val="Tahoma"/>
            <family val="2"/>
          </rPr>
          <t>Indicar como identificará el combustible que esta utilizando en un determinado periodo, por la fuente.</t>
        </r>
      </text>
    </comment>
    <comment ref="C278" authorId="0" shapeId="0">
      <text>
        <r>
          <rPr>
            <sz val="9"/>
            <color indexed="81"/>
            <rFont val="Tahoma"/>
            <family val="2"/>
          </rPr>
          <t>Indicar como identificará el combustible que esta utilizando en un determinado periodo, por la fuente.</t>
        </r>
      </text>
    </comment>
    <comment ref="C300" authorId="0" shapeId="0">
      <text>
        <r>
          <rPr>
            <sz val="9"/>
            <color indexed="81"/>
            <rFont val="Tahoma"/>
            <family val="2"/>
          </rPr>
          <t>Indicar como identificará el combustible que esta utilizando en un determinado periodo, por la fuente.</t>
        </r>
      </text>
    </comment>
    <comment ref="C322" authorId="0" shapeId="0">
      <text>
        <r>
          <rPr>
            <sz val="9"/>
            <color indexed="81"/>
            <rFont val="Tahoma"/>
            <family val="2"/>
          </rPr>
          <t>Indicar como identificará el combustible que esta utilizando en un determinado periodo, por la fuente.</t>
        </r>
      </text>
    </comment>
    <comment ref="C343" authorId="0" shapeId="0">
      <text>
        <r>
          <rPr>
            <sz val="9"/>
            <color indexed="81"/>
            <rFont val="Tahoma"/>
            <family val="2"/>
          </rPr>
          <t>Indicar como identificará el combustible que esta utilizando en un determinado periodo, por la fuente.</t>
        </r>
      </text>
    </comment>
    <comment ref="C364" authorId="0" shapeId="0">
      <text>
        <r>
          <rPr>
            <sz val="9"/>
            <color indexed="81"/>
            <rFont val="Tahoma"/>
            <family val="2"/>
          </rPr>
          <t>Indicar como identificará el combustible que esta utilizando en un determinado periodo, por la fuente.</t>
        </r>
      </text>
    </comment>
    <comment ref="C386" authorId="0" shapeId="0">
      <text>
        <r>
          <rPr>
            <sz val="9"/>
            <color indexed="81"/>
            <rFont val="Tahoma"/>
            <family val="2"/>
          </rPr>
          <t>Indicar como identificará el combustible que esta utilizando en un determinado periodo, por la fuente.</t>
        </r>
      </text>
    </comment>
    <comment ref="C407"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<sst xmlns="http://schemas.openxmlformats.org/spreadsheetml/2006/main" count="780" uniqueCount="160">
  <si>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</si>
  <si>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</si>
  <si>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</si>
  <si>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</si>
  <si>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</si>
  <si>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</si>
  <si>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</si>
  <si>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</si>
  <si>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</si>
  <si>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</si>
  <si>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</si>
  <si>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</si>
  <si>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</si>
  <si>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</si>
  <si>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</si>
  <si>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</si>
  <si>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</si>
  <si>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</si>
  <si>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</si>
  <si>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</si>
  <si>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</si>
  <si>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</si>
  <si>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</si>
  <si>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</si>
  <si>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</si>
  <si>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</si>
  <si>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</si>
  <si>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</si>
  <si>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</si>
  <si>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</si>
  <si>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</si>
  <si>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</si>
  <si>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</si>
  <si>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</si>
  <si>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</si>
  <si>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</si>
  <si>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</si>
  <si>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</si>
  <si>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</si>
  <si>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</si>
  <si>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</si>
  <si>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</si>
  <si>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</si>
  <si>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</si>
  <si>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</si>
  <si>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</si>
  <si>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</si>
  <si>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</si>
  <si>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</si>
  <si>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</si>
  <si>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</si>
  <si>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</si>
  <si>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</si>
  <si>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Cleaver Brooks</t>
  </si>
  <si>
    <t>ANEXO N° 3: ALTERNATIVA N° 10</t>
  </si>
  <si>
    <t>TIPO DE CUANTIFICACIÓN DEL NIVEL DE ACTIVIDAD DE LA FUENTE (EJ CONSUMO DE COMB, PRODUCCIÓN, ETC.)</t>
  </si>
  <si>
    <t>FORMA DE IDENTIFICAR EL COMBUSTIBLE CON EL QUE ESTÉ EN FUNC. LA FUENTE</t>
  </si>
  <si>
    <t>FLUJOMETRO COMBUSTIBLE</t>
  </si>
  <si>
    <t>Certificado de origen</t>
  </si>
  <si>
    <t>Tipo (orificio, boquilla, venturi, etc.)</t>
  </si>
  <si>
    <t>Marca</t>
  </si>
  <si>
    <t>Modelo</t>
  </si>
  <si>
    <t>N° de serie</t>
  </si>
  <si>
    <t>Frecuencia de mantenimiento</t>
  </si>
  <si>
    <t>RESPALDO DE CUANTIFICACIÓN DE COMBUSTIBLE</t>
  </si>
  <si>
    <t>SISTEMA DE REGISTRO, ALMACENAMIENTO Y MANEJO DE DATOS</t>
  </si>
  <si>
    <t>CLASIFICACIÓN CCF DE LA FUENTE</t>
  </si>
  <si>
    <t>EQUIPO DE ABATIMIENTO</t>
  </si>
  <si>
    <t>FILTRO DE MANGAS</t>
  </si>
  <si>
    <t>n/a</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</si>
  <si>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</si>
  <si>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</si>
  <si>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</si>
  <si>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</si>
  <si>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</si>
  <si>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</si>
  <si>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</si>
  <si>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</si>
  <si>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</si>
  <si>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</si>
  <si>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</si>
  <si>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</si>
  <si>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</si>
  <si>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</si>
  <si>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</si>
  <si>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</si>
  <si>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</si>
  <si>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</si>
  <si>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</si>
  <si>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</si>
  <si>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</si>
  <si>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</si>
  <si>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</si>
  <si>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</si>
  <si>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N° 1</t>
  </si>
  <si>
    <t>N° 2</t>
  </si>
  <si>
    <t>N° 3</t>
  </si>
  <si>
    <t>N° 4</t>
  </si>
  <si>
    <t>N° 5</t>
  </si>
  <si>
    <t>N° 6</t>
  </si>
  <si>
    <t>N° 7</t>
  </si>
  <si>
    <t>96.591.040-9</t>
  </si>
  <si>
    <t>EMPRESAS CAROZZI  S.A.</t>
  </si>
  <si>
    <t>Panamericana Sur Km. 174</t>
  </si>
  <si>
    <t>SEBASTIAN GARCIA TAGLE</t>
  </si>
  <si>
    <t>PANAMERICA SUR KM 174</t>
  </si>
  <si>
    <t>TENO</t>
  </si>
  <si>
    <t>6138665 N /304204 E</t>
  </si>
  <si>
    <t>FRANCISCO LATHROP</t>
  </si>
  <si>
    <t>Caldera</t>
  </si>
  <si>
    <t>Caldera N° 7</t>
  </si>
  <si>
    <t>IN000527-8</t>
  </si>
  <si>
    <t xml:space="preserve">Igneotubular  de cuatro pasos de humos, horizontal        </t>
  </si>
  <si>
    <t>n/i</t>
  </si>
  <si>
    <t>Petróleo N° 6</t>
  </si>
  <si>
    <t>G.N.</t>
  </si>
  <si>
    <t>NO</t>
  </si>
  <si>
    <t>Caldera N° 4</t>
  </si>
  <si>
    <t>IN000525-1</t>
  </si>
  <si>
    <t xml:space="preserve">H. Briones Ltda         </t>
  </si>
  <si>
    <t>Igneotubular tres pasos de humos</t>
  </si>
  <si>
    <t>Caldera ssmau-295</t>
  </si>
  <si>
    <t>IN000523-5</t>
  </si>
  <si>
    <t xml:space="preserve">NEBRASKA </t>
  </si>
  <si>
    <t>N2S-7-89</t>
  </si>
  <si>
    <t>Si</t>
  </si>
  <si>
    <t>Caldera ssmau-296</t>
  </si>
  <si>
    <t>IN000522-7</t>
  </si>
  <si>
    <t>Caldera ssmau-132</t>
  </si>
  <si>
    <t>IN000524-3</t>
  </si>
  <si>
    <t>BRIONES BABCOCK</t>
  </si>
  <si>
    <t>PIROTUBULAR TRES PASOS</t>
  </si>
  <si>
    <t>Caldera ssmau-241</t>
  </si>
  <si>
    <t>CA000475-0</t>
  </si>
  <si>
    <t>STANDARDKESSELL</t>
  </si>
  <si>
    <t>CM4 PIROTUBULAR TRES PASOS</t>
  </si>
  <si>
    <t>SI</t>
  </si>
  <si>
    <t>Caldera ssmau-242</t>
  </si>
  <si>
    <t>IN000526-k</t>
  </si>
  <si>
    <t>Caldera N° 7 - Gas Natural</t>
  </si>
  <si>
    <t>Masa de combustible, masa vapor , horometro análago ( Control planilla diaria con estos parametros )</t>
  </si>
  <si>
    <t>Planilla de calculo consumos diarios para petróleo N°6 y Gas Natural</t>
  </si>
  <si>
    <t>año 2018</t>
  </si>
  <si>
    <t>Con las facturas recibidas del proveedor de ambos combustibles</t>
  </si>
  <si>
    <t>SAP</t>
  </si>
  <si>
    <t>Caldera N° 7 - Petróleo N°6</t>
  </si>
  <si>
    <t>Caldera N° 4 - Gas Natural</t>
  </si>
  <si>
    <t>Caldera N° 4 - Petróleo N° 6</t>
  </si>
  <si>
    <t>Caldera SSMAU - 295 - Gas natural</t>
  </si>
  <si>
    <t>Caldera SSMAU - 295 - Petroleo N° 6</t>
  </si>
  <si>
    <t>Caldera SSMAU - 296 - Gas natural</t>
  </si>
  <si>
    <t>Caldera SSMAU - 296 - Petróleo N° 6</t>
  </si>
  <si>
    <t>Caldera SSMAU - 132 - Gas Natural</t>
  </si>
  <si>
    <t>Caldera SSMAU - 132 - Petroleo N° 6</t>
  </si>
  <si>
    <t>Caldera SSMAU - 241 - Gas Natural</t>
  </si>
  <si>
    <t>Caldera SSMAU - 241 - Petróleo N° 6</t>
  </si>
  <si>
    <t>Caldera SSMAU - 242 - Gas Natural</t>
  </si>
  <si>
    <t>Caldera SSMAU - 242</t>
  </si>
  <si>
    <t>Expediente: DFZ-2016-4970-VII-LEY-EI</t>
  </si>
  <si>
    <t>AGROZZI PLANTA TENO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</si>
</sst>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7"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1"/>
      <name val="Arial"/>
      <family val="2"/>
    </font>
    <font>
      <b/>
      <sz val="10"/>
      <name val="Arial"/>
      <family val="2"/>
    </font>
    <font>
      <b/>
      <sz val="11"/>
      <color theme="1"/>
      <name val="Arial"/>
      <family val="2"/>
    </font>
    <font>
      <sz val="10"/>
      <color theme="1"/>
      <name val="Arial"/>
      <family val="2"/>
    </font>
    <font>
      <sz val="9"/>
      <color indexed="81"/>
      <name val="Tahoma"/>
      <family val="2"/>
    </font>
    <font>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7">
    <xf numFmtId="0" fontId="0" fillId="0" borderId="0" xfId="0"/>
    <xf numFmtId="0" fontId="0" fillId="0" borderId="0" xfId="0" applyAlignment="1">
      <alignment horizontal="center"/>
    </xf>
    <xf numFmtId="0" fontId="0" fillId="0" borderId="0" xfId="0" applyFill="1"/>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11" fillId="0" borderId="0" xfId="0" applyFont="1" applyAlignment="1">
      <alignment vertical="center"/>
    </xf>
    <xf numFmtId="0" fontId="11" fillId="0" borderId="0" xfId="0" applyFont="1"/>
    <xf numFmtId="0" fontId="11" fillId="0" borderId="0" xfId="0" applyFont="1" applyFill="1" applyBorder="1" applyAlignment="1">
      <alignment vertical="center"/>
    </xf>
    <xf numFmtId="0" fontId="12" fillId="0" borderId="0" xfId="0" applyFont="1" applyFill="1" applyBorder="1" applyAlignment="1">
      <alignment vertical="center"/>
    </xf>
    <xf numFmtId="0" fontId="5" fillId="0" borderId="0" xfId="0" applyFont="1" applyAlignment="1">
      <alignment vertical="center"/>
    </xf>
    <xf numFmtId="0" fontId="13" fillId="0" borderId="0" xfId="0" applyFont="1"/>
    <xf numFmtId="0" fontId="4" fillId="4" borderId="1" xfId="0" applyFont="1" applyFill="1" applyBorder="1" applyAlignment="1">
      <alignment horizontal="left" vertical="center" wrapText="1"/>
    </xf>
    <xf numFmtId="0" fontId="4" fillId="0" borderId="1" xfId="0" applyFont="1" applyFill="1" applyBorder="1" applyAlignment="1">
      <alignment vertical="center"/>
    </xf>
    <xf numFmtId="0" fontId="14" fillId="0" borderId="1" xfId="0" applyFont="1" applyBorder="1"/>
    <xf numFmtId="0" fontId="4" fillId="4" borderId="1" xfId="0" applyFont="1" applyFill="1" applyBorder="1" applyAlignment="1">
      <alignment vertical="center" wrapText="1"/>
    </xf>
    <xf numFmtId="0" fontId="4" fillId="4" borderId="1" xfId="0" applyFont="1" applyFill="1" applyBorder="1" applyAlignment="1">
      <alignment vertical="center"/>
    </xf>
    <xf numFmtId="0" fontId="14" fillId="0" borderId="0" xfId="0" applyFont="1"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14" fillId="0" borderId="1" xfId="0" applyFont="1" applyFill="1" applyBorder="1" applyAlignment="1">
      <alignment horizontal="right"/>
    </xf>
    <xf numFmtId="0" fontId="2" fillId="0" borderId="1" xfId="0" applyFont="1" applyFill="1" applyBorder="1" applyAlignment="1">
      <alignment horizontal="center" wrapText="1"/>
    </xf>
    <xf numFmtId="0" fontId="10" fillId="0" borderId="1" xfId="1" applyFont="1" applyFill="1" applyBorder="1" applyAlignment="1">
      <alignment horizontal="center" vertical="center" wrapText="1"/>
    </xf>
    <xf numFmtId="0" fontId="5" fillId="0" borderId="0" xfId="0" applyFont="1" applyAlignment="1">
      <alignment horizontal="center" vertical="center"/>
    </xf>
    <xf numFmtId="0" fontId="4" fillId="4" borderId="1" xfId="0" applyFont="1" applyFill="1" applyBorder="1" applyAlignment="1">
      <alignment horizontal="left" vertical="center"/>
    </xf>
    <xf numFmtId="0" fontId="6" fillId="0" borderId="0" xfId="1" applyFont="1" applyAlignment="1">
      <alignment horizontal="center" vertical="center"/>
    </xf>
    <xf numFmtId="0" fontId="2" fillId="0" borderId="7" xfId="0" applyFont="1" applyFill="1" applyBorder="1"/>
    <xf numFmtId="14" fontId="16" fillId="0" borderId="1" xfId="0" applyNumberFormat="1" applyFont="1" applyFill="1" applyBorder="1" applyAlignment="1">
      <alignment horizontal="center" wrapText="1"/>
    </xf>
    <xf numFmtId="0" fontId="0" fillId="0" borderId="1" xfId="0" applyFill="1" applyBorder="1" applyAlignment="1">
      <alignment horizontal="center" vertical="center"/>
    </xf>
    <xf numFmtId="0" fontId="16" fillId="0" borderId="1" xfId="0" applyFont="1" applyFill="1" applyBorder="1" applyAlignment="1">
      <alignment horizontal="center" wrapText="1"/>
    </xf>
    <xf numFmtId="0" fontId="0" fillId="0" borderId="9" xfId="0" applyFill="1" applyBorder="1" applyAlignment="1">
      <alignment horizontal="center"/>
    </xf>
    <xf numFmtId="0" fontId="2" fillId="0" borderId="1" xfId="0" applyFont="1" applyFill="1" applyBorder="1" applyAlignment="1">
      <alignment horizontal="center" vertical="top"/>
    </xf>
    <xf numFmtId="0" fontId="2" fillId="0" borderId="1" xfId="0" applyFont="1" applyFill="1" applyBorder="1" applyAlignment="1">
      <alignment horizontal="center"/>
    </xf>
    <xf numFmtId="0" fontId="2" fillId="0" borderId="1" xfId="0" applyFont="1" applyBorder="1" applyAlignment="1">
      <alignment horizontal="center"/>
    </xf>
    <xf numFmtId="0" fontId="10" fillId="0" borderId="1" xfId="1" applyFont="1" applyFill="1" applyBorder="1" applyAlignment="1">
      <alignment horizontal="center" vertical="center"/>
    </xf>
    <xf numFmtId="14" fontId="10" fillId="0" borderId="1" xfId="1" applyNumberFormat="1" applyFont="1" applyFill="1" applyBorder="1" applyAlignment="1">
      <alignment horizontal="center"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5" fillId="0" borderId="0" xfId="1" applyFont="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1" xfId="1"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10" fillId="0" borderId="1" xfId="1" applyFont="1" applyFill="1" applyBorder="1" applyAlignment="1">
      <alignment horizontal="center" vertical="center" wrapText="1"/>
    </xf>
    <xf numFmtId="0" fontId="1" fillId="0" borderId="0" xfId="0" applyFont="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center"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9" xfId="0" applyFont="1" applyFill="1" applyBorder="1" applyAlignment="1">
      <alignment horizontal="left" vertical="center"/>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4" fillId="0" borderId="7" xfId="0" applyFont="1" applyFill="1" applyBorder="1" applyAlignment="1">
      <alignment horizontal="center"/>
    </xf>
    <xf numFmtId="0" fontId="14" fillId="0" borderId="9" xfId="0" applyFont="1" applyFill="1" applyBorder="1" applyAlignment="1">
      <alignment horizont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0" fontId="4" fillId="4" borderId="22" xfId="0" applyFont="1" applyFill="1" applyBorder="1" applyAlignment="1">
      <alignment horizontal="left" vertical="center"/>
    </xf>
    <xf numFmtId="0" fontId="4" fillId="4" borderId="23" xfId="0" applyFont="1" applyFill="1" applyBorder="1" applyAlignment="1">
      <alignment horizontal="left" vertical="center"/>
    </xf>
    <xf numFmtId="0" fontId="4" fillId="4" borderId="21" xfId="0" applyFont="1" applyFill="1" applyBorder="1" applyAlignment="1">
      <alignment horizontal="left" vertical="center"/>
    </xf>
    <xf numFmtId="0" fontId="11" fillId="0" borderId="1" xfId="0" applyFont="1" applyBorder="1" applyAlignment="1">
      <alignment horizontal="center"/>
    </xf>
    <xf numFmtId="0" fontId="4" fillId="4" borderId="1" xfId="0" applyFont="1" applyFill="1" applyBorder="1" applyAlignment="1">
      <alignment horizontal="left" vertical="center"/>
    </xf>
    <xf numFmtId="0" fontId="5" fillId="0" borderId="0" xfId="0" applyFont="1" applyAlignment="1">
      <alignment horizontal="center" vertical="center"/>
    </xf>
    <xf numFmtId="14" fontId="5" fillId="0" borderId="18" xfId="0" applyNumberFormat="1" applyFont="1" applyBorder="1" applyAlignment="1">
      <alignment horizontal="center" vertical="center"/>
    </xf>
    <xf numFmtId="14" fontId="5" fillId="0" borderId="19" xfId="0" applyNumberFormat="1" applyFont="1" applyBorder="1" applyAlignment="1">
      <alignment horizontal="center" vertical="center"/>
    </xf>
    <xf numFmtId="14" fontId="5" fillId="0" borderId="20" xfId="0" applyNumberFormat="1" applyFont="1" applyBorder="1" applyAlignment="1">
      <alignment horizontal="center" vertical="center"/>
    </xf>
    <xf numFmtId="0" fontId="14" fillId="0" borderId="7" xfId="0" applyFont="1" applyFill="1" applyBorder="1" applyAlignment="1">
      <alignment horizontal="center" wrapText="1"/>
    </xf>
    <xf numFmtId="0" fontId="14" fillId="0" borderId="9" xfId="0" applyFont="1" applyFill="1" applyBorder="1" applyAlignment="1">
      <alignment horizontal="center" wrapText="1"/>
    </xf>
    <xf numFmtId="0" fontId="4" fillId="0" borderId="1"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0" fillId="0" borderId="0" xfId="0"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123825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30</xdr:row>
      <xdr:rowOff>76200</xdr:rowOff>
    </xdr:from>
    <xdr:to>
      <xdr:col>4</xdr:col>
      <xdr:colOff>1181101</xdr:colOff>
      <xdr:row>34</xdr:row>
      <xdr:rowOff>46462</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30</xdr:row>
      <xdr:rowOff>76200</xdr:rowOff>
    </xdr:from>
    <xdr:to>
      <xdr:col>4</xdr:col>
      <xdr:colOff>1181101</xdr:colOff>
      <xdr:row>34</xdr:row>
      <xdr:rowOff>46462</xdr:rowOff>
    </xdr:to>
    <xdr:pic>
      <xdr:nvPicPr>
        <xdr:cNvPr id="6"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67100" y="5781675"/>
          <a:ext cx="1" cy="73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V%203006%20Ficha%20Revision_Impuestos%20_Verd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V%203006%20Examen%20de%20informacion%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Preguntas Titular"/>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Anternativa"/>
      <sheetName val="ALT. 10"/>
    </sheetNames>
    <sheetDataSet>
      <sheetData sheetId="0">
        <row r="91">
          <cell r="E91" t="str">
            <v>IN000527-8</v>
          </cell>
        </row>
        <row r="112">
          <cell r="E112" t="str">
            <v>IN000525-1</v>
          </cell>
        </row>
        <row r="139">
          <cell r="E139" t="str">
            <v>IN000523-5</v>
          </cell>
        </row>
        <row r="160">
          <cell r="E160" t="str">
            <v>IN000522-7</v>
          </cell>
        </row>
        <row r="188">
          <cell r="E188" t="str">
            <v>IN000524-3</v>
          </cell>
        </row>
        <row r="209">
          <cell r="E209" t="str">
            <v>CA000475-0</v>
          </cell>
        </row>
        <row r="239">
          <cell r="E239" t="str">
            <v>IN000526-k</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E247"/>
  <sheetViews>
    <sheetView tabSelected="1" view="pageLayout" topLeftCell="A22" zoomScale="70" zoomScaleNormal="100" zoomScalePageLayoutView="70" workbookViewId="0">
      <selection activeCell="E34" sqref="E34"/>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50" t="s">
        <v>4</v>
      </c>
      <c r="C20" s="50"/>
      <c r="D20" s="50"/>
      <c r="E20" s="50"/>
    </row>
    <row r="21" spans="2:5" ht="15.6" customHeight="1" x14ac:dyDescent="0.3">
      <c r="B21" s="50"/>
      <c r="C21" s="50"/>
      <c r="D21" s="50"/>
      <c r="E21" s="50"/>
    </row>
    <row r="22" spans="2:5" ht="15.6" customHeight="1" x14ac:dyDescent="0.3">
      <c r="B22" s="66" t="s">
        <v>6</v>
      </c>
      <c r="C22" s="66"/>
      <c r="D22" s="66"/>
      <c r="E22" s="66"/>
    </row>
    <row r="23" spans="2:5" x14ac:dyDescent="0.3">
      <c r="B23" s="66" t="s">
        <v>7</v>
      </c>
      <c r="C23" s="66"/>
      <c r="D23" s="66"/>
      <c r="E23" s="66"/>
    </row>
    <row r="24" spans="2:5" ht="14.4" customHeight="1" x14ac:dyDescent="0.3">
      <c r="B24" s="36"/>
      <c r="C24" s="36"/>
      <c r="D24" s="36"/>
      <c r="E24" s="36"/>
    </row>
    <row r="25" spans="2:5" ht="14.4" customHeight="1" x14ac:dyDescent="0.3">
      <c r="B25" s="36"/>
      <c r="C25" s="36"/>
      <c r="D25" s="36"/>
      <c r="E25" s="36"/>
    </row>
    <row r="26" spans="2:5" ht="14.4" customHeight="1" x14ac:dyDescent="0.3">
      <c r="B26" s="36"/>
      <c r="C26" s="36"/>
      <c r="D26" s="36"/>
      <c r="E26" s="36"/>
    </row>
    <row r="27" spans="2:5" ht="14.4" customHeight="1" x14ac:dyDescent="0.3">
      <c r="B27" s="36"/>
      <c r="C27" s="66" t="s">
        <v>158</v>
      </c>
      <c r="D27" s="66"/>
      <c r="E27" s="36"/>
    </row>
    <row r="28" spans="2:5" ht="14.4" customHeight="1" x14ac:dyDescent="0.3">
      <c r="B28" s="36"/>
      <c r="C28" s="36"/>
      <c r="D28" s="36"/>
      <c r="E28" s="36"/>
    </row>
    <row r="29" spans="2:5" ht="14.4" customHeight="1" x14ac:dyDescent="0.3">
      <c r="B29" s="36"/>
      <c r="C29" s="36"/>
      <c r="D29" s="36"/>
      <c r="E29" s="36"/>
    </row>
    <row r="30" spans="2:5" ht="14.4" customHeight="1" x14ac:dyDescent="0.3">
      <c r="B30" s="36"/>
      <c r="C30" s="36"/>
      <c r="D30" s="36"/>
      <c r="E30" s="36"/>
    </row>
    <row r="31" spans="2:5" ht="14.4" customHeight="1" x14ac:dyDescent="0.3">
      <c r="B31" s="36"/>
      <c r="C31" s="36"/>
      <c r="D31" s="14"/>
      <c r="E31" s="36"/>
    </row>
    <row r="32" spans="2:5" ht="70.2" customHeight="1" x14ac:dyDescent="0.3">
      <c r="B32" s="36"/>
      <c r="C32" s="13" t="s">
        <v>50</v>
      </c>
      <c r="D32" s="15"/>
      <c r="E32" s="36"/>
    </row>
    <row r="33" spans="2:5" ht="70.2" customHeight="1" x14ac:dyDescent="0.3">
      <c r="B33" s="36"/>
      <c r="C33" s="12" t="s">
        <v>51</v>
      </c>
      <c r="D33" s="16"/>
      <c r="E33" s="36"/>
    </row>
    <row r="34" spans="2:5" ht="70.2" customHeight="1" x14ac:dyDescent="0.3">
      <c r="B34" s="36"/>
      <c r="C34" s="13" t="s">
        <v>52</v>
      </c>
      <c r="D34" s="15"/>
      <c r="E34" s="36"/>
    </row>
    <row r="35" spans="2:5" x14ac:dyDescent="0.3">
      <c r="B35" s="36"/>
      <c r="C35" s="11"/>
      <c r="D35" s="36"/>
      <c r="E35" s="36"/>
    </row>
    <row r="36" spans="2:5" x14ac:dyDescent="0.3">
      <c r="B36" s="36"/>
      <c r="C36" s="11"/>
      <c r="D36" s="36"/>
      <c r="E36" s="36"/>
    </row>
    <row r="37" spans="2:5" x14ac:dyDescent="0.3">
      <c r="B37" s="36"/>
      <c r="C37" s="11"/>
      <c r="D37" s="36"/>
      <c r="E37" s="36"/>
    </row>
    <row r="38" spans="2:5" x14ac:dyDescent="0.3">
      <c r="B38" s="36"/>
      <c r="C38" s="11"/>
      <c r="D38" s="36"/>
      <c r="E38" s="36"/>
    </row>
    <row r="39" spans="2:5" x14ac:dyDescent="0.3">
      <c r="B39" s="8"/>
      <c r="C39" s="8"/>
      <c r="D39" s="8"/>
      <c r="E39" s="8"/>
    </row>
    <row r="40" spans="2:5" ht="60" customHeight="1" x14ac:dyDescent="0.3">
      <c r="B40" s="67" t="s">
        <v>5</v>
      </c>
      <c r="C40" s="68"/>
      <c r="D40" s="68"/>
      <c r="E40" s="69"/>
    </row>
    <row r="41" spans="2:5" ht="42" customHeight="1" x14ac:dyDescent="0.3">
      <c r="B41" s="60" t="s">
        <v>9</v>
      </c>
      <c r="C41" s="61"/>
      <c r="D41" s="61"/>
      <c r="E41" s="62"/>
    </row>
    <row r="42" spans="2:5" ht="42" customHeight="1" x14ac:dyDescent="0.3">
      <c r="B42" s="63"/>
      <c r="C42" s="64"/>
      <c r="D42" s="64"/>
      <c r="E42" s="65"/>
    </row>
    <row r="43" spans="2:5" ht="14.4" customHeight="1" x14ac:dyDescent="0.3">
      <c r="B43" s="81"/>
      <c r="C43" s="82"/>
      <c r="D43" s="82"/>
      <c r="E43" s="83"/>
    </row>
    <row r="44" spans="2:5" x14ac:dyDescent="0.3">
      <c r="B44" s="75" t="s">
        <v>8</v>
      </c>
      <c r="C44" s="76"/>
      <c r="D44" s="76"/>
      <c r="E44" s="77"/>
    </row>
    <row r="45" spans="2:5" x14ac:dyDescent="0.3">
      <c r="B45" s="75"/>
      <c r="C45" s="76"/>
      <c r="D45" s="76"/>
      <c r="E45" s="77"/>
    </row>
    <row r="46" spans="2:5" x14ac:dyDescent="0.3">
      <c r="B46" s="75"/>
      <c r="C46" s="76"/>
      <c r="D46" s="76"/>
      <c r="E46" s="77"/>
    </row>
    <row r="47" spans="2:5" x14ac:dyDescent="0.3">
      <c r="B47" s="75"/>
      <c r="C47" s="76"/>
      <c r="D47" s="76"/>
      <c r="E47" s="77"/>
    </row>
    <row r="48" spans="2:5" x14ac:dyDescent="0.3">
      <c r="B48" s="75"/>
      <c r="C48" s="76"/>
      <c r="D48" s="76"/>
      <c r="E48" s="77"/>
    </row>
    <row r="49" spans="2:5" x14ac:dyDescent="0.3">
      <c r="B49" s="75"/>
      <c r="C49" s="76"/>
      <c r="D49" s="76"/>
      <c r="E49" s="77"/>
    </row>
    <row r="50" spans="2:5" x14ac:dyDescent="0.3">
      <c r="B50" s="75"/>
      <c r="C50" s="76"/>
      <c r="D50" s="76"/>
      <c r="E50" s="77"/>
    </row>
    <row r="51" spans="2:5" x14ac:dyDescent="0.3">
      <c r="B51" s="78"/>
      <c r="C51" s="79"/>
      <c r="D51" s="79"/>
      <c r="E51" s="80"/>
    </row>
    <row r="52" spans="2:5" x14ac:dyDescent="0.3">
      <c r="B52" s="71"/>
      <c r="C52" s="71"/>
      <c r="D52" s="71"/>
      <c r="E52" s="71"/>
    </row>
    <row r="53" spans="2:5" x14ac:dyDescent="0.3">
      <c r="B53" s="72" t="s">
        <v>10</v>
      </c>
      <c r="C53" s="73"/>
      <c r="D53" s="73"/>
      <c r="E53" s="74"/>
    </row>
    <row r="54" spans="2:5" x14ac:dyDescent="0.3">
      <c r="B54" s="3" t="s">
        <v>11</v>
      </c>
      <c r="C54" s="3"/>
      <c r="D54" s="37"/>
      <c r="E54" s="38">
        <v>42716</v>
      </c>
    </row>
    <row r="55" spans="2:5" x14ac:dyDescent="0.3">
      <c r="B55" s="70" t="s">
        <v>12</v>
      </c>
      <c r="C55" s="70"/>
      <c r="D55" s="47"/>
      <c r="E55" s="39" t="s">
        <v>101</v>
      </c>
    </row>
    <row r="56" spans="2:5" x14ac:dyDescent="0.3">
      <c r="B56" s="70" t="s">
        <v>13</v>
      </c>
      <c r="C56" s="70"/>
      <c r="D56" s="47"/>
      <c r="E56" s="39" t="s">
        <v>102</v>
      </c>
    </row>
    <row r="57" spans="2:5" x14ac:dyDescent="0.3">
      <c r="B57" s="70" t="s">
        <v>14</v>
      </c>
      <c r="C57" s="70"/>
      <c r="D57" s="47"/>
      <c r="E57" s="40" t="s">
        <v>103</v>
      </c>
    </row>
    <row r="58" spans="2:5" x14ac:dyDescent="0.3">
      <c r="B58" s="70" t="s">
        <v>15</v>
      </c>
      <c r="C58" s="70"/>
      <c r="D58" s="47"/>
      <c r="E58" s="40" t="s">
        <v>104</v>
      </c>
    </row>
    <row r="59" spans="2:5" x14ac:dyDescent="0.3">
      <c r="B59" s="85" t="s">
        <v>16</v>
      </c>
      <c r="C59" s="85"/>
      <c r="D59" s="54"/>
      <c r="E59" s="40">
        <v>1</v>
      </c>
    </row>
    <row r="60" spans="2:5" x14ac:dyDescent="0.3">
      <c r="B60" s="2"/>
      <c r="C60" s="2"/>
      <c r="D60" s="2"/>
      <c r="E60" s="2"/>
    </row>
    <row r="61" spans="2:5" x14ac:dyDescent="0.3">
      <c r="B61" s="84" t="s">
        <v>17</v>
      </c>
      <c r="C61" s="84"/>
      <c r="D61" s="84"/>
      <c r="E61" s="84"/>
    </row>
    <row r="62" spans="2:5" ht="30" customHeight="1" x14ac:dyDescent="0.3">
      <c r="B62" s="70" t="s">
        <v>18</v>
      </c>
      <c r="C62" s="70"/>
      <c r="D62" s="70"/>
      <c r="E62" s="40" t="s">
        <v>159</v>
      </c>
    </row>
    <row r="63" spans="2:5" x14ac:dyDescent="0.3">
      <c r="B63" s="70" t="s">
        <v>14</v>
      </c>
      <c r="C63" s="70"/>
      <c r="D63" s="70"/>
      <c r="E63" s="40" t="s">
        <v>105</v>
      </c>
    </row>
    <row r="64" spans="2:5" x14ac:dyDescent="0.3">
      <c r="B64" s="70" t="s">
        <v>19</v>
      </c>
      <c r="C64" s="70"/>
      <c r="D64" s="70"/>
      <c r="E64" s="40">
        <v>3006</v>
      </c>
    </row>
    <row r="65" spans="2:5" x14ac:dyDescent="0.3">
      <c r="B65" s="70" t="s">
        <v>20</v>
      </c>
      <c r="C65" s="70"/>
      <c r="D65" s="70"/>
      <c r="E65" s="40" t="s">
        <v>106</v>
      </c>
    </row>
    <row r="66" spans="2:5" x14ac:dyDescent="0.3">
      <c r="B66" s="86" t="s">
        <v>21</v>
      </c>
      <c r="C66" s="86"/>
      <c r="D66" s="86"/>
      <c r="E66" s="40">
        <v>7</v>
      </c>
    </row>
    <row r="67" spans="2:5" x14ac:dyDescent="0.3">
      <c r="B67" s="70" t="s">
        <v>22</v>
      </c>
      <c r="C67" s="70"/>
      <c r="D67" s="70"/>
      <c r="E67" s="40" t="s">
        <v>107</v>
      </c>
    </row>
    <row r="68" spans="2:5" x14ac:dyDescent="0.3">
      <c r="B68" s="70" t="s">
        <v>15</v>
      </c>
      <c r="C68" s="70"/>
      <c r="D68" s="70"/>
      <c r="E68" s="32" t="s">
        <v>108</v>
      </c>
    </row>
    <row r="69" spans="2:5" x14ac:dyDescent="0.3">
      <c r="B69" s="70" t="s">
        <v>23</v>
      </c>
      <c r="C69" s="70"/>
      <c r="D69" s="70"/>
      <c r="E69" s="32">
        <v>190</v>
      </c>
    </row>
    <row r="70" spans="2:5" x14ac:dyDescent="0.3">
      <c r="B70" s="85" t="s">
        <v>24</v>
      </c>
      <c r="C70" s="85"/>
      <c r="D70" s="85"/>
      <c r="E70" s="32">
        <v>7</v>
      </c>
    </row>
    <row r="71" spans="2:5" x14ac:dyDescent="0.3">
      <c r="B71" s="85" t="s">
        <v>25</v>
      </c>
      <c r="C71" s="85"/>
      <c r="D71" s="85"/>
      <c r="E71" s="32">
        <v>0</v>
      </c>
    </row>
    <row r="72" spans="2:5" x14ac:dyDescent="0.3">
      <c r="B72" s="85" t="s">
        <v>26</v>
      </c>
      <c r="C72" s="85"/>
      <c r="D72" s="85"/>
      <c r="E72" s="32">
        <v>0</v>
      </c>
    </row>
    <row r="73" spans="2:5" x14ac:dyDescent="0.3">
      <c r="B73" s="85" t="s">
        <v>27</v>
      </c>
      <c r="C73" s="85"/>
      <c r="D73" s="85"/>
      <c r="E73" s="32">
        <v>7</v>
      </c>
    </row>
    <row r="74" spans="2:5" x14ac:dyDescent="0.3">
      <c r="B74" s="125"/>
      <c r="C74" s="125"/>
      <c r="D74" s="125"/>
      <c r="E74" s="126"/>
    </row>
    <row r="75" spans="2:5" x14ac:dyDescent="0.3">
      <c r="B75" s="125"/>
      <c r="C75" s="125"/>
      <c r="D75" s="125"/>
      <c r="E75" s="126"/>
    </row>
    <row r="76" spans="2:5" x14ac:dyDescent="0.3">
      <c r="B76" s="125"/>
      <c r="C76" s="125"/>
      <c r="D76" s="125"/>
      <c r="E76" s="126"/>
    </row>
    <row r="77" spans="2:5" x14ac:dyDescent="0.3">
      <c r="B77" s="125"/>
      <c r="C77" s="125"/>
      <c r="D77" s="125"/>
      <c r="E77" s="126"/>
    </row>
    <row r="79" spans="2:5" x14ac:dyDescent="0.3">
      <c r="B79" s="124"/>
      <c r="C79" s="124"/>
      <c r="D79" s="124"/>
      <c r="E79" s="124"/>
    </row>
    <row r="80" spans="2:5" ht="15.6" x14ac:dyDescent="0.3">
      <c r="B80" s="50" t="s">
        <v>4</v>
      </c>
      <c r="C80" s="50"/>
      <c r="D80" s="50"/>
      <c r="E80" s="50"/>
    </row>
    <row r="81" spans="2:5" x14ac:dyDescent="0.3">
      <c r="B81" s="5" t="s">
        <v>46</v>
      </c>
      <c r="C81" s="6"/>
      <c r="D81" s="7"/>
      <c r="E81" s="4" t="s">
        <v>94</v>
      </c>
    </row>
    <row r="82" spans="2:5" x14ac:dyDescent="0.3">
      <c r="B82" s="47" t="s">
        <v>44</v>
      </c>
      <c r="C82" s="48"/>
      <c r="D82" s="49"/>
      <c r="E82" s="32" t="s">
        <v>109</v>
      </c>
    </row>
    <row r="83" spans="2:5" x14ac:dyDescent="0.3">
      <c r="B83" s="47" t="s">
        <v>28</v>
      </c>
      <c r="C83" s="48"/>
      <c r="D83" s="49"/>
      <c r="E83" s="32" t="s">
        <v>110</v>
      </c>
    </row>
    <row r="84" spans="2:5" x14ac:dyDescent="0.3">
      <c r="B84" s="54" t="s">
        <v>45</v>
      </c>
      <c r="C84" s="55"/>
      <c r="D84" s="56"/>
      <c r="E84" s="32" t="s">
        <v>111</v>
      </c>
    </row>
    <row r="85" spans="2:5" ht="14.4" customHeight="1" x14ac:dyDescent="0.3">
      <c r="B85" s="57" t="s">
        <v>29</v>
      </c>
      <c r="C85" s="58"/>
      <c r="D85" s="59"/>
      <c r="E85" s="32">
        <v>10200401</v>
      </c>
    </row>
    <row r="86" spans="2:5" x14ac:dyDescent="0.3">
      <c r="B86" s="54" t="s">
        <v>30</v>
      </c>
      <c r="C86" s="55"/>
      <c r="D86" s="56"/>
      <c r="E86" s="32" t="s">
        <v>53</v>
      </c>
    </row>
    <row r="87" spans="2:5" ht="21.6" x14ac:dyDescent="0.3">
      <c r="B87" s="47" t="s">
        <v>3</v>
      </c>
      <c r="C87" s="48"/>
      <c r="D87" s="49"/>
      <c r="E87" s="32" t="s">
        <v>112</v>
      </c>
    </row>
    <row r="88" spans="2:5" x14ac:dyDescent="0.3">
      <c r="B88" s="47" t="s">
        <v>31</v>
      </c>
      <c r="C88" s="48"/>
      <c r="D88" s="49"/>
      <c r="E88" s="32">
        <v>1993</v>
      </c>
    </row>
    <row r="89" spans="2:5" x14ac:dyDescent="0.3">
      <c r="B89" s="47" t="s">
        <v>32</v>
      </c>
      <c r="C89" s="48"/>
      <c r="D89" s="49"/>
      <c r="E89" s="32" t="s">
        <v>113</v>
      </c>
    </row>
    <row r="90" spans="2:5" x14ac:dyDescent="0.3">
      <c r="B90" s="47" t="s">
        <v>33</v>
      </c>
      <c r="C90" s="48"/>
      <c r="D90" s="49"/>
      <c r="E90" s="32" t="s">
        <v>114</v>
      </c>
    </row>
    <row r="91" spans="2:5" x14ac:dyDescent="0.3">
      <c r="B91" s="47" t="s">
        <v>34</v>
      </c>
      <c r="C91" s="48"/>
      <c r="D91" s="49"/>
      <c r="E91" s="32" t="s">
        <v>115</v>
      </c>
    </row>
    <row r="92" spans="2:5" x14ac:dyDescent="0.3">
      <c r="B92" s="51" t="s">
        <v>35</v>
      </c>
      <c r="C92" s="52"/>
      <c r="D92" s="53"/>
      <c r="E92" s="32" t="s">
        <v>69</v>
      </c>
    </row>
    <row r="93" spans="2:5" x14ac:dyDescent="0.3">
      <c r="B93" s="54" t="s">
        <v>36</v>
      </c>
      <c r="C93" s="55"/>
      <c r="D93" s="56"/>
      <c r="E93" s="32" t="s">
        <v>69</v>
      </c>
    </row>
    <row r="94" spans="2:5" x14ac:dyDescent="0.3">
      <c r="B94" s="54" t="s">
        <v>37</v>
      </c>
      <c r="C94" s="55"/>
      <c r="D94" s="56"/>
      <c r="E94" s="32">
        <v>11</v>
      </c>
    </row>
    <row r="95" spans="2:5" x14ac:dyDescent="0.3">
      <c r="B95" s="54" t="s">
        <v>38</v>
      </c>
      <c r="C95" s="55"/>
      <c r="D95" s="56"/>
      <c r="E95" s="32">
        <v>12000</v>
      </c>
    </row>
    <row r="96" spans="2:5" x14ac:dyDescent="0.3">
      <c r="B96" s="54" t="s">
        <v>39</v>
      </c>
      <c r="C96" s="55"/>
      <c r="D96" s="56"/>
      <c r="E96" s="32" t="s">
        <v>116</v>
      </c>
    </row>
    <row r="97" spans="2:5" x14ac:dyDescent="0.3">
      <c r="B97" s="47" t="s">
        <v>40</v>
      </c>
      <c r="C97" s="48"/>
      <c r="D97" s="49"/>
      <c r="E97" s="32" t="s">
        <v>69</v>
      </c>
    </row>
    <row r="98" spans="2:5" x14ac:dyDescent="0.3">
      <c r="B98" s="47" t="s">
        <v>41</v>
      </c>
      <c r="C98" s="48"/>
      <c r="D98" s="49"/>
      <c r="E98" s="32" t="s">
        <v>69</v>
      </c>
    </row>
    <row r="99" spans="2:5" x14ac:dyDescent="0.3">
      <c r="B99" s="47" t="s">
        <v>42</v>
      </c>
      <c r="C99" s="48"/>
      <c r="D99" s="49"/>
      <c r="E99" s="32" t="s">
        <v>69</v>
      </c>
    </row>
    <row r="100" spans="2:5" x14ac:dyDescent="0.3">
      <c r="B100" s="47" t="s">
        <v>43</v>
      </c>
      <c r="C100" s="48"/>
      <c r="D100" s="49"/>
      <c r="E100" s="32" t="s">
        <v>69</v>
      </c>
    </row>
    <row r="102" spans="2:5" x14ac:dyDescent="0.3">
      <c r="B102" s="5" t="s">
        <v>46</v>
      </c>
      <c r="C102" s="6"/>
      <c r="D102" s="7"/>
      <c r="E102" s="4" t="s">
        <v>95</v>
      </c>
    </row>
    <row r="103" spans="2:5" x14ac:dyDescent="0.3">
      <c r="B103" s="47" t="s">
        <v>44</v>
      </c>
      <c r="C103" s="48"/>
      <c r="D103" s="49"/>
      <c r="E103" s="33" t="s">
        <v>109</v>
      </c>
    </row>
    <row r="104" spans="2:5" x14ac:dyDescent="0.3">
      <c r="B104" s="47" t="s">
        <v>28</v>
      </c>
      <c r="C104" s="48"/>
      <c r="D104" s="49"/>
      <c r="E104" s="33" t="s">
        <v>117</v>
      </c>
    </row>
    <row r="105" spans="2:5" x14ac:dyDescent="0.3">
      <c r="B105" s="54" t="s">
        <v>45</v>
      </c>
      <c r="C105" s="55"/>
      <c r="D105" s="56"/>
      <c r="E105" s="33" t="s">
        <v>118</v>
      </c>
    </row>
    <row r="106" spans="2:5" x14ac:dyDescent="0.3">
      <c r="B106" s="57" t="s">
        <v>29</v>
      </c>
      <c r="C106" s="58"/>
      <c r="D106" s="59"/>
      <c r="E106" s="33">
        <v>10200401</v>
      </c>
    </row>
    <row r="107" spans="2:5" x14ac:dyDescent="0.3">
      <c r="B107" s="54" t="s">
        <v>30</v>
      </c>
      <c r="C107" s="55"/>
      <c r="D107" s="56"/>
      <c r="E107" s="33" t="s">
        <v>119</v>
      </c>
    </row>
    <row r="108" spans="2:5" x14ac:dyDescent="0.3">
      <c r="B108" s="47" t="s">
        <v>3</v>
      </c>
      <c r="C108" s="48"/>
      <c r="D108" s="49"/>
      <c r="E108" s="33" t="s">
        <v>120</v>
      </c>
    </row>
    <row r="109" spans="2:5" x14ac:dyDescent="0.3">
      <c r="B109" s="47" t="s">
        <v>31</v>
      </c>
      <c r="C109" s="48"/>
      <c r="D109" s="49"/>
      <c r="E109" s="33">
        <v>1995</v>
      </c>
    </row>
    <row r="110" spans="2:5" x14ac:dyDescent="0.3">
      <c r="B110" s="47" t="s">
        <v>32</v>
      </c>
      <c r="C110" s="48"/>
      <c r="D110" s="49"/>
      <c r="E110" s="33" t="s">
        <v>113</v>
      </c>
    </row>
    <row r="111" spans="2:5" x14ac:dyDescent="0.3">
      <c r="B111" s="47" t="s">
        <v>33</v>
      </c>
      <c r="C111" s="48"/>
      <c r="D111" s="49"/>
      <c r="E111" s="33" t="s">
        <v>114</v>
      </c>
    </row>
    <row r="112" spans="2:5" x14ac:dyDescent="0.3">
      <c r="B112" s="47" t="s">
        <v>34</v>
      </c>
      <c r="C112" s="48"/>
      <c r="D112" s="49"/>
      <c r="E112" s="32" t="s">
        <v>115</v>
      </c>
    </row>
    <row r="113" spans="2:5" x14ac:dyDescent="0.3">
      <c r="B113" s="51" t="s">
        <v>35</v>
      </c>
      <c r="C113" s="52"/>
      <c r="D113" s="53"/>
      <c r="E113" s="33" t="s">
        <v>69</v>
      </c>
    </row>
    <row r="114" spans="2:5" x14ac:dyDescent="0.3">
      <c r="B114" s="54" t="s">
        <v>36</v>
      </c>
      <c r="C114" s="55"/>
      <c r="D114" s="56"/>
      <c r="E114" s="33" t="s">
        <v>69</v>
      </c>
    </row>
    <row r="115" spans="2:5" x14ac:dyDescent="0.3">
      <c r="B115" s="54" t="s">
        <v>37</v>
      </c>
      <c r="C115" s="55"/>
      <c r="D115" s="56"/>
      <c r="E115" s="33">
        <v>20</v>
      </c>
    </row>
    <row r="116" spans="2:5" x14ac:dyDescent="0.3">
      <c r="B116" s="54" t="s">
        <v>38</v>
      </c>
      <c r="C116" s="55"/>
      <c r="D116" s="56"/>
      <c r="E116" s="33">
        <v>12000</v>
      </c>
    </row>
    <row r="117" spans="2:5" x14ac:dyDescent="0.3">
      <c r="B117" s="54" t="s">
        <v>39</v>
      </c>
      <c r="C117" s="55"/>
      <c r="D117" s="56"/>
      <c r="E117" s="33" t="s">
        <v>116</v>
      </c>
    </row>
    <row r="118" spans="2:5" x14ac:dyDescent="0.3">
      <c r="B118" s="47" t="s">
        <v>40</v>
      </c>
      <c r="C118" s="48"/>
      <c r="D118" s="49"/>
      <c r="E118" s="33" t="s">
        <v>69</v>
      </c>
    </row>
    <row r="119" spans="2:5" x14ac:dyDescent="0.3">
      <c r="B119" s="47" t="s">
        <v>41</v>
      </c>
      <c r="C119" s="48"/>
      <c r="D119" s="49"/>
      <c r="E119" s="33" t="s">
        <v>69</v>
      </c>
    </row>
    <row r="120" spans="2:5" x14ac:dyDescent="0.3">
      <c r="B120" s="47" t="s">
        <v>42</v>
      </c>
      <c r="C120" s="48"/>
      <c r="D120" s="49"/>
      <c r="E120" s="33" t="s">
        <v>69</v>
      </c>
    </row>
    <row r="121" spans="2:5" x14ac:dyDescent="0.3">
      <c r="B121" s="47" t="s">
        <v>43</v>
      </c>
      <c r="C121" s="48"/>
      <c r="D121" s="49"/>
      <c r="E121" s="33" t="s">
        <v>69</v>
      </c>
    </row>
    <row r="129" spans="2:5" ht="15.6" x14ac:dyDescent="0.3">
      <c r="B129" s="50" t="s">
        <v>4</v>
      </c>
      <c r="C129" s="50"/>
      <c r="D129" s="50"/>
      <c r="E129" s="50"/>
    </row>
    <row r="130" spans="2:5" x14ac:dyDescent="0.3">
      <c r="B130" s="5" t="s">
        <v>46</v>
      </c>
      <c r="C130" s="6"/>
      <c r="D130" s="7"/>
      <c r="E130" s="4" t="s">
        <v>96</v>
      </c>
    </row>
    <row r="131" spans="2:5" x14ac:dyDescent="0.3">
      <c r="B131" s="47" t="s">
        <v>44</v>
      </c>
      <c r="C131" s="48"/>
      <c r="D131" s="49"/>
      <c r="E131" s="33" t="s">
        <v>109</v>
      </c>
    </row>
    <row r="132" spans="2:5" x14ac:dyDescent="0.3">
      <c r="B132" s="47" t="s">
        <v>28</v>
      </c>
      <c r="C132" s="48"/>
      <c r="D132" s="49"/>
      <c r="E132" s="33" t="s">
        <v>121</v>
      </c>
    </row>
    <row r="133" spans="2:5" x14ac:dyDescent="0.3">
      <c r="B133" s="54" t="s">
        <v>45</v>
      </c>
      <c r="C133" s="55"/>
      <c r="D133" s="56"/>
      <c r="E133" s="33" t="s">
        <v>122</v>
      </c>
    </row>
    <row r="134" spans="2:5" x14ac:dyDescent="0.3">
      <c r="B134" s="57" t="s">
        <v>29</v>
      </c>
      <c r="C134" s="58"/>
      <c r="D134" s="59"/>
      <c r="E134" s="33">
        <v>10200401</v>
      </c>
    </row>
    <row r="135" spans="2:5" x14ac:dyDescent="0.3">
      <c r="B135" s="54" t="s">
        <v>30</v>
      </c>
      <c r="C135" s="55"/>
      <c r="D135" s="56"/>
      <c r="E135" s="33" t="s">
        <v>123</v>
      </c>
    </row>
    <row r="136" spans="2:5" x14ac:dyDescent="0.3">
      <c r="B136" s="47" t="s">
        <v>3</v>
      </c>
      <c r="C136" s="48"/>
      <c r="D136" s="49"/>
      <c r="E136" s="33" t="s">
        <v>124</v>
      </c>
    </row>
    <row r="137" spans="2:5" x14ac:dyDescent="0.3">
      <c r="B137" s="47" t="s">
        <v>31</v>
      </c>
      <c r="C137" s="48"/>
      <c r="D137" s="49"/>
      <c r="E137" s="33">
        <v>2007</v>
      </c>
    </row>
    <row r="138" spans="2:5" x14ac:dyDescent="0.3">
      <c r="B138" s="47" t="s">
        <v>32</v>
      </c>
      <c r="C138" s="48"/>
      <c r="D138" s="49"/>
      <c r="E138" s="33" t="s">
        <v>113</v>
      </c>
    </row>
    <row r="139" spans="2:5" x14ac:dyDescent="0.3">
      <c r="B139" s="47" t="s">
        <v>33</v>
      </c>
      <c r="C139" s="48"/>
      <c r="D139" s="49"/>
      <c r="E139" s="33" t="s">
        <v>114</v>
      </c>
    </row>
    <row r="140" spans="2:5" x14ac:dyDescent="0.3">
      <c r="B140" s="47" t="s">
        <v>34</v>
      </c>
      <c r="C140" s="48"/>
      <c r="D140" s="49"/>
      <c r="E140" s="32" t="s">
        <v>115</v>
      </c>
    </row>
    <row r="141" spans="2:5" x14ac:dyDescent="0.3">
      <c r="B141" s="51" t="s">
        <v>35</v>
      </c>
      <c r="C141" s="52"/>
      <c r="D141" s="53"/>
      <c r="E141" s="33" t="s">
        <v>69</v>
      </c>
    </row>
    <row r="142" spans="2:5" x14ac:dyDescent="0.3">
      <c r="B142" s="54" t="s">
        <v>36</v>
      </c>
      <c r="C142" s="55"/>
      <c r="D142" s="56"/>
      <c r="E142" s="33" t="s">
        <v>69</v>
      </c>
    </row>
    <row r="143" spans="2:5" x14ac:dyDescent="0.3">
      <c r="B143" s="54" t="s">
        <v>37</v>
      </c>
      <c r="C143" s="55"/>
      <c r="D143" s="56"/>
      <c r="E143" s="33">
        <v>57</v>
      </c>
    </row>
    <row r="144" spans="2:5" x14ac:dyDescent="0.3">
      <c r="B144" s="54" t="s">
        <v>38</v>
      </c>
      <c r="C144" s="55"/>
      <c r="D144" s="56"/>
      <c r="E144" s="33">
        <v>68</v>
      </c>
    </row>
    <row r="145" spans="2:5" x14ac:dyDescent="0.3">
      <c r="B145" s="54" t="s">
        <v>39</v>
      </c>
      <c r="C145" s="55"/>
      <c r="D145" s="56"/>
      <c r="E145" s="33" t="s">
        <v>125</v>
      </c>
    </row>
    <row r="146" spans="2:5" x14ac:dyDescent="0.3">
      <c r="B146" s="47" t="s">
        <v>40</v>
      </c>
      <c r="C146" s="48"/>
      <c r="D146" s="49"/>
      <c r="E146" s="33" t="s">
        <v>69</v>
      </c>
    </row>
    <row r="147" spans="2:5" x14ac:dyDescent="0.3">
      <c r="B147" s="47" t="s">
        <v>41</v>
      </c>
      <c r="C147" s="48"/>
      <c r="D147" s="49"/>
      <c r="E147" s="33" t="s">
        <v>69</v>
      </c>
    </row>
    <row r="148" spans="2:5" x14ac:dyDescent="0.3">
      <c r="B148" s="47" t="s">
        <v>42</v>
      </c>
      <c r="C148" s="48"/>
      <c r="D148" s="49"/>
      <c r="E148" s="33" t="s">
        <v>69</v>
      </c>
    </row>
    <row r="149" spans="2:5" x14ac:dyDescent="0.3">
      <c r="B149" s="47" t="s">
        <v>43</v>
      </c>
      <c r="C149" s="48"/>
      <c r="D149" s="49"/>
      <c r="E149" s="33" t="s">
        <v>69</v>
      </c>
    </row>
    <row r="151" spans="2:5" x14ac:dyDescent="0.3">
      <c r="B151" s="5" t="s">
        <v>46</v>
      </c>
      <c r="C151" s="6"/>
      <c r="D151" s="7"/>
      <c r="E151" s="4" t="s">
        <v>97</v>
      </c>
    </row>
    <row r="152" spans="2:5" x14ac:dyDescent="0.3">
      <c r="B152" s="47" t="s">
        <v>44</v>
      </c>
      <c r="C152" s="48"/>
      <c r="D152" s="49"/>
      <c r="E152" s="33" t="s">
        <v>109</v>
      </c>
    </row>
    <row r="153" spans="2:5" x14ac:dyDescent="0.3">
      <c r="B153" s="47" t="s">
        <v>28</v>
      </c>
      <c r="C153" s="48"/>
      <c r="D153" s="49"/>
      <c r="E153" s="32" t="s">
        <v>126</v>
      </c>
    </row>
    <row r="154" spans="2:5" x14ac:dyDescent="0.3">
      <c r="B154" s="54" t="s">
        <v>45</v>
      </c>
      <c r="C154" s="55"/>
      <c r="D154" s="56"/>
      <c r="E154" s="32" t="s">
        <v>127</v>
      </c>
    </row>
    <row r="155" spans="2:5" x14ac:dyDescent="0.3">
      <c r="B155" s="57" t="s">
        <v>29</v>
      </c>
      <c r="C155" s="58"/>
      <c r="D155" s="59"/>
      <c r="E155" s="42">
        <v>10200401</v>
      </c>
    </row>
    <row r="156" spans="2:5" x14ac:dyDescent="0.3">
      <c r="B156" s="54" t="s">
        <v>30</v>
      </c>
      <c r="C156" s="55"/>
      <c r="D156" s="56"/>
      <c r="E156" s="32" t="s">
        <v>123</v>
      </c>
    </row>
    <row r="157" spans="2:5" x14ac:dyDescent="0.3">
      <c r="B157" s="47" t="s">
        <v>3</v>
      </c>
      <c r="C157" s="48"/>
      <c r="D157" s="49"/>
      <c r="E157" s="32" t="s">
        <v>124</v>
      </c>
    </row>
    <row r="158" spans="2:5" x14ac:dyDescent="0.3">
      <c r="B158" s="47" t="s">
        <v>31</v>
      </c>
      <c r="C158" s="48"/>
      <c r="D158" s="49"/>
      <c r="E158" s="32">
        <v>2007</v>
      </c>
    </row>
    <row r="159" spans="2:5" x14ac:dyDescent="0.3">
      <c r="B159" s="47" t="s">
        <v>32</v>
      </c>
      <c r="C159" s="48"/>
      <c r="D159" s="49"/>
      <c r="E159" s="32" t="s">
        <v>113</v>
      </c>
    </row>
    <row r="160" spans="2:5" x14ac:dyDescent="0.3">
      <c r="B160" s="47" t="s">
        <v>33</v>
      </c>
      <c r="C160" s="48"/>
      <c r="D160" s="49"/>
      <c r="E160" s="32" t="s">
        <v>114</v>
      </c>
    </row>
    <row r="161" spans="2:5" x14ac:dyDescent="0.3">
      <c r="B161" s="47" t="s">
        <v>34</v>
      </c>
      <c r="C161" s="48"/>
      <c r="D161" s="49"/>
      <c r="E161" s="32" t="s">
        <v>115</v>
      </c>
    </row>
    <row r="162" spans="2:5" x14ac:dyDescent="0.3">
      <c r="B162" s="51" t="s">
        <v>35</v>
      </c>
      <c r="C162" s="52"/>
      <c r="D162" s="53"/>
      <c r="E162" s="32" t="s">
        <v>69</v>
      </c>
    </row>
    <row r="163" spans="2:5" x14ac:dyDescent="0.3">
      <c r="B163" s="54" t="s">
        <v>36</v>
      </c>
      <c r="C163" s="55"/>
      <c r="D163" s="56"/>
      <c r="E163" s="32" t="s">
        <v>69</v>
      </c>
    </row>
    <row r="164" spans="2:5" x14ac:dyDescent="0.3">
      <c r="B164" s="54" t="s">
        <v>37</v>
      </c>
      <c r="C164" s="55"/>
      <c r="D164" s="56"/>
      <c r="E164" s="32">
        <v>57</v>
      </c>
    </row>
    <row r="165" spans="2:5" x14ac:dyDescent="0.3">
      <c r="B165" s="54" t="s">
        <v>38</v>
      </c>
      <c r="C165" s="55"/>
      <c r="D165" s="56"/>
      <c r="E165" s="32">
        <v>68</v>
      </c>
    </row>
    <row r="166" spans="2:5" x14ac:dyDescent="0.3">
      <c r="B166" s="54" t="s">
        <v>39</v>
      </c>
      <c r="C166" s="55"/>
      <c r="D166" s="56"/>
      <c r="E166" s="32" t="s">
        <v>125</v>
      </c>
    </row>
    <row r="167" spans="2:5" x14ac:dyDescent="0.3">
      <c r="B167" s="47" t="s">
        <v>40</v>
      </c>
      <c r="C167" s="48"/>
      <c r="D167" s="49"/>
      <c r="E167" s="32" t="s">
        <v>69</v>
      </c>
    </row>
    <row r="168" spans="2:5" x14ac:dyDescent="0.3">
      <c r="B168" s="47" t="s">
        <v>41</v>
      </c>
      <c r="C168" s="48"/>
      <c r="D168" s="49"/>
      <c r="E168" s="32" t="s">
        <v>69</v>
      </c>
    </row>
    <row r="169" spans="2:5" x14ac:dyDescent="0.3">
      <c r="B169" s="47" t="s">
        <v>42</v>
      </c>
      <c r="C169" s="48"/>
      <c r="D169" s="49"/>
      <c r="E169" s="32" t="s">
        <v>69</v>
      </c>
    </row>
    <row r="170" spans="2:5" x14ac:dyDescent="0.3">
      <c r="B170" s="47" t="s">
        <v>43</v>
      </c>
      <c r="C170" s="48"/>
      <c r="D170" s="49"/>
      <c r="E170" s="32" t="s">
        <v>69</v>
      </c>
    </row>
    <row r="178" spans="2:5" ht="15.6" x14ac:dyDescent="0.3">
      <c r="B178" s="50" t="s">
        <v>4</v>
      </c>
      <c r="C178" s="50"/>
      <c r="D178" s="50"/>
      <c r="E178" s="50"/>
    </row>
    <row r="179" spans="2:5" x14ac:dyDescent="0.3">
      <c r="B179" s="5" t="s">
        <v>46</v>
      </c>
      <c r="C179" s="6"/>
      <c r="D179" s="7"/>
      <c r="E179" s="4" t="s">
        <v>98</v>
      </c>
    </row>
    <row r="180" spans="2:5" x14ac:dyDescent="0.3">
      <c r="B180" s="47" t="s">
        <v>44</v>
      </c>
      <c r="C180" s="48"/>
      <c r="D180" s="49"/>
      <c r="E180" s="33" t="s">
        <v>109</v>
      </c>
    </row>
    <row r="181" spans="2:5" x14ac:dyDescent="0.3">
      <c r="B181" s="47" t="s">
        <v>28</v>
      </c>
      <c r="C181" s="48"/>
      <c r="D181" s="49"/>
      <c r="E181" s="32" t="s">
        <v>128</v>
      </c>
    </row>
    <row r="182" spans="2:5" x14ac:dyDescent="0.3">
      <c r="B182" s="54" t="s">
        <v>45</v>
      </c>
      <c r="C182" s="55"/>
      <c r="D182" s="56"/>
      <c r="E182" s="32" t="s">
        <v>129</v>
      </c>
    </row>
    <row r="183" spans="2:5" x14ac:dyDescent="0.3">
      <c r="B183" s="57" t="s">
        <v>29</v>
      </c>
      <c r="C183" s="58"/>
      <c r="D183" s="59"/>
      <c r="E183" s="42">
        <v>10200401</v>
      </c>
    </row>
    <row r="184" spans="2:5" x14ac:dyDescent="0.3">
      <c r="B184" s="54" t="s">
        <v>30</v>
      </c>
      <c r="C184" s="55"/>
      <c r="D184" s="56"/>
      <c r="E184" s="32" t="s">
        <v>130</v>
      </c>
    </row>
    <row r="185" spans="2:5" x14ac:dyDescent="0.3">
      <c r="B185" s="47" t="s">
        <v>3</v>
      </c>
      <c r="C185" s="48"/>
      <c r="D185" s="49"/>
      <c r="E185" s="32" t="s">
        <v>131</v>
      </c>
    </row>
    <row r="186" spans="2:5" x14ac:dyDescent="0.3">
      <c r="B186" s="47" t="s">
        <v>31</v>
      </c>
      <c r="C186" s="48"/>
      <c r="D186" s="49"/>
      <c r="E186" s="32">
        <v>1990</v>
      </c>
    </row>
    <row r="187" spans="2:5" x14ac:dyDescent="0.3">
      <c r="B187" s="47" t="s">
        <v>32</v>
      </c>
      <c r="C187" s="48"/>
      <c r="D187" s="49"/>
      <c r="E187" s="32" t="s">
        <v>113</v>
      </c>
    </row>
    <row r="188" spans="2:5" x14ac:dyDescent="0.3">
      <c r="B188" s="47" t="s">
        <v>33</v>
      </c>
      <c r="C188" s="48"/>
      <c r="D188" s="49"/>
      <c r="E188" s="32" t="s">
        <v>114</v>
      </c>
    </row>
    <row r="189" spans="2:5" x14ac:dyDescent="0.3">
      <c r="B189" s="47" t="s">
        <v>34</v>
      </c>
      <c r="C189" s="48"/>
      <c r="D189" s="49"/>
      <c r="E189" s="32" t="s">
        <v>115</v>
      </c>
    </row>
    <row r="190" spans="2:5" x14ac:dyDescent="0.3">
      <c r="B190" s="51" t="s">
        <v>35</v>
      </c>
      <c r="C190" s="52"/>
      <c r="D190" s="53"/>
      <c r="E190" s="32" t="s">
        <v>69</v>
      </c>
    </row>
    <row r="191" spans="2:5" x14ac:dyDescent="0.3">
      <c r="B191" s="54" t="s">
        <v>36</v>
      </c>
      <c r="C191" s="55"/>
      <c r="D191" s="56"/>
      <c r="E191" s="32" t="s">
        <v>69</v>
      </c>
    </row>
    <row r="192" spans="2:5" x14ac:dyDescent="0.3">
      <c r="B192" s="54" t="s">
        <v>37</v>
      </c>
      <c r="C192" s="55"/>
      <c r="D192" s="56"/>
      <c r="E192" s="32">
        <v>15</v>
      </c>
    </row>
    <row r="193" spans="2:5" x14ac:dyDescent="0.3">
      <c r="B193" s="54" t="s">
        <v>38</v>
      </c>
      <c r="C193" s="55"/>
      <c r="D193" s="56"/>
      <c r="E193" s="32">
        <v>19084</v>
      </c>
    </row>
    <row r="194" spans="2:5" x14ac:dyDescent="0.3">
      <c r="B194" s="54" t="s">
        <v>39</v>
      </c>
      <c r="C194" s="55"/>
      <c r="D194" s="56"/>
      <c r="E194" s="32" t="s">
        <v>125</v>
      </c>
    </row>
    <row r="195" spans="2:5" x14ac:dyDescent="0.3">
      <c r="B195" s="47" t="s">
        <v>40</v>
      </c>
      <c r="C195" s="48"/>
      <c r="D195" s="49"/>
      <c r="E195" s="32" t="s">
        <v>69</v>
      </c>
    </row>
    <row r="196" spans="2:5" x14ac:dyDescent="0.3">
      <c r="B196" s="47" t="s">
        <v>41</v>
      </c>
      <c r="C196" s="48"/>
      <c r="D196" s="49"/>
      <c r="E196" s="32" t="s">
        <v>69</v>
      </c>
    </row>
    <row r="197" spans="2:5" x14ac:dyDescent="0.3">
      <c r="B197" s="47" t="s">
        <v>42</v>
      </c>
      <c r="C197" s="48"/>
      <c r="D197" s="49"/>
      <c r="E197" s="32" t="s">
        <v>69</v>
      </c>
    </row>
    <row r="198" spans="2:5" x14ac:dyDescent="0.3">
      <c r="B198" s="47" t="s">
        <v>43</v>
      </c>
      <c r="C198" s="48"/>
      <c r="D198" s="49"/>
      <c r="E198" s="32" t="s">
        <v>69</v>
      </c>
    </row>
    <row r="200" spans="2:5" x14ac:dyDescent="0.3">
      <c r="B200" s="5" t="s">
        <v>46</v>
      </c>
      <c r="C200" s="6"/>
      <c r="D200" s="7"/>
      <c r="E200" s="4" t="s">
        <v>99</v>
      </c>
    </row>
    <row r="201" spans="2:5" x14ac:dyDescent="0.3">
      <c r="B201" s="47" t="s">
        <v>44</v>
      </c>
      <c r="C201" s="48"/>
      <c r="D201" s="49"/>
      <c r="E201" s="33" t="s">
        <v>109</v>
      </c>
    </row>
    <row r="202" spans="2:5" x14ac:dyDescent="0.3">
      <c r="B202" s="47" t="s">
        <v>28</v>
      </c>
      <c r="C202" s="48"/>
      <c r="D202" s="49"/>
      <c r="E202" s="32" t="s">
        <v>132</v>
      </c>
    </row>
    <row r="203" spans="2:5" x14ac:dyDescent="0.3">
      <c r="B203" s="54" t="s">
        <v>45</v>
      </c>
      <c r="C203" s="55"/>
      <c r="D203" s="56"/>
      <c r="E203" s="32" t="s">
        <v>133</v>
      </c>
    </row>
    <row r="204" spans="2:5" x14ac:dyDescent="0.3">
      <c r="B204" s="57" t="s">
        <v>29</v>
      </c>
      <c r="C204" s="58"/>
      <c r="D204" s="59"/>
      <c r="E204" s="42">
        <v>10200401</v>
      </c>
    </row>
    <row r="205" spans="2:5" x14ac:dyDescent="0.3">
      <c r="B205" s="54" t="s">
        <v>30</v>
      </c>
      <c r="C205" s="55"/>
      <c r="D205" s="56"/>
      <c r="E205" s="32" t="s">
        <v>134</v>
      </c>
    </row>
    <row r="206" spans="2:5" x14ac:dyDescent="0.3">
      <c r="B206" s="47" t="s">
        <v>3</v>
      </c>
      <c r="C206" s="48"/>
      <c r="D206" s="49"/>
      <c r="E206" s="32" t="s">
        <v>135</v>
      </c>
    </row>
    <row r="207" spans="2:5" x14ac:dyDescent="0.3">
      <c r="B207" s="47" t="s">
        <v>31</v>
      </c>
      <c r="C207" s="48"/>
      <c r="D207" s="49"/>
      <c r="E207" s="32">
        <v>1975</v>
      </c>
    </row>
    <row r="208" spans="2:5" x14ac:dyDescent="0.3">
      <c r="B208" s="47" t="s">
        <v>32</v>
      </c>
      <c r="C208" s="48"/>
      <c r="D208" s="49"/>
      <c r="E208" s="32" t="s">
        <v>113</v>
      </c>
    </row>
    <row r="209" spans="2:5" x14ac:dyDescent="0.3">
      <c r="B209" s="47" t="s">
        <v>33</v>
      </c>
      <c r="C209" s="48"/>
      <c r="D209" s="49"/>
      <c r="E209" s="32" t="s">
        <v>114</v>
      </c>
    </row>
    <row r="210" spans="2:5" x14ac:dyDescent="0.3">
      <c r="B210" s="47" t="s">
        <v>34</v>
      </c>
      <c r="C210" s="48"/>
      <c r="D210" s="49"/>
      <c r="E210" s="32" t="s">
        <v>115</v>
      </c>
    </row>
    <row r="211" spans="2:5" x14ac:dyDescent="0.3">
      <c r="B211" s="51" t="s">
        <v>35</v>
      </c>
      <c r="C211" s="52"/>
      <c r="D211" s="53"/>
      <c r="E211" s="32" t="s">
        <v>69</v>
      </c>
    </row>
    <row r="212" spans="2:5" x14ac:dyDescent="0.3">
      <c r="B212" s="54" t="s">
        <v>36</v>
      </c>
      <c r="C212" s="55"/>
      <c r="D212" s="56"/>
      <c r="E212" s="32" t="s">
        <v>69</v>
      </c>
    </row>
    <row r="213" spans="2:5" x14ac:dyDescent="0.3">
      <c r="B213" s="54" t="s">
        <v>37</v>
      </c>
      <c r="C213" s="55"/>
      <c r="D213" s="56"/>
      <c r="E213" s="32">
        <v>15</v>
      </c>
    </row>
    <row r="214" spans="2:5" x14ac:dyDescent="0.3">
      <c r="B214" s="54" t="s">
        <v>38</v>
      </c>
      <c r="C214" s="55"/>
      <c r="D214" s="56"/>
      <c r="E214" s="32">
        <v>15000</v>
      </c>
    </row>
    <row r="215" spans="2:5" x14ac:dyDescent="0.3">
      <c r="B215" s="54" t="s">
        <v>39</v>
      </c>
      <c r="C215" s="55"/>
      <c r="D215" s="56"/>
      <c r="E215" s="32" t="s">
        <v>136</v>
      </c>
    </row>
    <row r="216" spans="2:5" x14ac:dyDescent="0.3">
      <c r="B216" s="47" t="s">
        <v>40</v>
      </c>
      <c r="C216" s="48"/>
      <c r="D216" s="49"/>
      <c r="E216" s="32" t="s">
        <v>69</v>
      </c>
    </row>
    <row r="217" spans="2:5" x14ac:dyDescent="0.3">
      <c r="B217" s="47" t="s">
        <v>41</v>
      </c>
      <c r="C217" s="48"/>
      <c r="D217" s="49"/>
      <c r="E217" s="32" t="s">
        <v>69</v>
      </c>
    </row>
    <row r="218" spans="2:5" x14ac:dyDescent="0.3">
      <c r="B218" s="47" t="s">
        <v>42</v>
      </c>
      <c r="C218" s="48"/>
      <c r="D218" s="49"/>
      <c r="E218" s="32" t="s">
        <v>69</v>
      </c>
    </row>
    <row r="219" spans="2:5" x14ac:dyDescent="0.3">
      <c r="B219" s="47" t="s">
        <v>43</v>
      </c>
      <c r="C219" s="48"/>
      <c r="D219" s="49"/>
      <c r="E219" s="32" t="s">
        <v>69</v>
      </c>
    </row>
    <row r="228" spans="2:5" x14ac:dyDescent="0.3">
      <c r="B228" s="5" t="s">
        <v>46</v>
      </c>
      <c r="C228" s="6"/>
      <c r="D228" s="7"/>
      <c r="E228" s="4" t="s">
        <v>100</v>
      </c>
    </row>
    <row r="229" spans="2:5" x14ac:dyDescent="0.3">
      <c r="B229" s="47" t="s">
        <v>44</v>
      </c>
      <c r="C229" s="48"/>
      <c r="D229" s="49"/>
      <c r="E229" s="33" t="s">
        <v>109</v>
      </c>
    </row>
    <row r="230" spans="2:5" x14ac:dyDescent="0.3">
      <c r="B230" s="47" t="s">
        <v>28</v>
      </c>
      <c r="C230" s="48"/>
      <c r="D230" s="49"/>
      <c r="E230" s="32" t="s">
        <v>137</v>
      </c>
    </row>
    <row r="231" spans="2:5" x14ac:dyDescent="0.3">
      <c r="B231" s="54" t="s">
        <v>45</v>
      </c>
      <c r="C231" s="55"/>
      <c r="D231" s="56"/>
      <c r="E231" s="41" t="s">
        <v>138</v>
      </c>
    </row>
    <row r="232" spans="2:5" x14ac:dyDescent="0.3">
      <c r="B232" s="57" t="s">
        <v>29</v>
      </c>
      <c r="C232" s="58"/>
      <c r="D232" s="59"/>
      <c r="E232" s="41">
        <v>10200401</v>
      </c>
    </row>
    <row r="233" spans="2:5" x14ac:dyDescent="0.3">
      <c r="B233" s="54" t="s">
        <v>30</v>
      </c>
      <c r="C233" s="55"/>
      <c r="D233" s="56"/>
      <c r="E233" s="32" t="s">
        <v>134</v>
      </c>
    </row>
    <row r="234" spans="2:5" x14ac:dyDescent="0.3">
      <c r="B234" s="47" t="s">
        <v>3</v>
      </c>
      <c r="C234" s="48"/>
      <c r="D234" s="49"/>
      <c r="E234" s="32" t="s">
        <v>135</v>
      </c>
    </row>
    <row r="235" spans="2:5" x14ac:dyDescent="0.3">
      <c r="B235" s="47" t="s">
        <v>31</v>
      </c>
      <c r="C235" s="48"/>
      <c r="D235" s="49"/>
      <c r="E235" s="32">
        <v>1975</v>
      </c>
    </row>
    <row r="236" spans="2:5" x14ac:dyDescent="0.3">
      <c r="B236" s="47" t="s">
        <v>32</v>
      </c>
      <c r="C236" s="48"/>
      <c r="D236" s="49"/>
      <c r="E236" s="32" t="s">
        <v>113</v>
      </c>
    </row>
    <row r="237" spans="2:5" x14ac:dyDescent="0.3">
      <c r="B237" s="47" t="s">
        <v>33</v>
      </c>
      <c r="C237" s="48"/>
      <c r="D237" s="49"/>
      <c r="E237" s="32" t="s">
        <v>114</v>
      </c>
    </row>
    <row r="238" spans="2:5" x14ac:dyDescent="0.3">
      <c r="B238" s="47" t="s">
        <v>34</v>
      </c>
      <c r="C238" s="48"/>
      <c r="D238" s="49"/>
      <c r="E238" s="32" t="s">
        <v>115</v>
      </c>
    </row>
    <row r="239" spans="2:5" x14ac:dyDescent="0.3">
      <c r="B239" s="51" t="s">
        <v>35</v>
      </c>
      <c r="C239" s="52"/>
      <c r="D239" s="53"/>
      <c r="E239" s="32" t="s">
        <v>69</v>
      </c>
    </row>
    <row r="240" spans="2:5" x14ac:dyDescent="0.3">
      <c r="B240" s="54" t="s">
        <v>36</v>
      </c>
      <c r="C240" s="55"/>
      <c r="D240" s="56"/>
      <c r="E240" s="32" t="s">
        <v>69</v>
      </c>
    </row>
    <row r="241" spans="2:5" x14ac:dyDescent="0.3">
      <c r="B241" s="54" t="s">
        <v>37</v>
      </c>
      <c r="C241" s="55"/>
      <c r="D241" s="56"/>
      <c r="E241" s="32">
        <v>15</v>
      </c>
    </row>
    <row r="242" spans="2:5" x14ac:dyDescent="0.3">
      <c r="B242" s="54" t="s">
        <v>38</v>
      </c>
      <c r="C242" s="55"/>
      <c r="D242" s="56"/>
      <c r="E242" s="32">
        <v>15000</v>
      </c>
    </row>
    <row r="243" spans="2:5" x14ac:dyDescent="0.3">
      <c r="B243" s="54" t="s">
        <v>39</v>
      </c>
      <c r="C243" s="55"/>
      <c r="D243" s="56"/>
      <c r="E243" s="32" t="s">
        <v>136</v>
      </c>
    </row>
    <row r="244" spans="2:5" x14ac:dyDescent="0.3">
      <c r="B244" s="47" t="s">
        <v>40</v>
      </c>
      <c r="C244" s="48"/>
      <c r="D244" s="49"/>
      <c r="E244" s="32" t="s">
        <v>69</v>
      </c>
    </row>
    <row r="245" spans="2:5" x14ac:dyDescent="0.3">
      <c r="B245" s="47" t="s">
        <v>41</v>
      </c>
      <c r="C245" s="48"/>
      <c r="D245" s="49"/>
      <c r="E245" s="32" t="s">
        <v>69</v>
      </c>
    </row>
    <row r="246" spans="2:5" x14ac:dyDescent="0.3">
      <c r="B246" s="47" t="s">
        <v>42</v>
      </c>
      <c r="C246" s="48"/>
      <c r="D246" s="49"/>
      <c r="E246" s="32" t="s">
        <v>69</v>
      </c>
    </row>
    <row r="247" spans="2:5" x14ac:dyDescent="0.3">
      <c r="B247" s="47" t="s">
        <v>43</v>
      </c>
      <c r="C247" s="48"/>
      <c r="D247" s="49"/>
      <c r="E247" s="32" t="s">
        <v>69</v>
      </c>
    </row>
  </sheetData>
  <mergeCells count="165">
    <mergeCell ref="B240:D240"/>
    <mergeCell ref="B241:D241"/>
    <mergeCell ref="B242:D242"/>
    <mergeCell ref="B243:D243"/>
    <mergeCell ref="B244:D244"/>
    <mergeCell ref="B245:D245"/>
    <mergeCell ref="B246:D246"/>
    <mergeCell ref="B247:D247"/>
    <mergeCell ref="B229:D229"/>
    <mergeCell ref="B230:D230"/>
    <mergeCell ref="B231:D231"/>
    <mergeCell ref="B232:D232"/>
    <mergeCell ref="B233:D233"/>
    <mergeCell ref="B234:D234"/>
    <mergeCell ref="B237:D237"/>
    <mergeCell ref="B238:D238"/>
    <mergeCell ref="B239:D239"/>
    <mergeCell ref="B219:D219"/>
    <mergeCell ref="B58:D58"/>
    <mergeCell ref="B59:D59"/>
    <mergeCell ref="B103:D103"/>
    <mergeCell ref="B104:D104"/>
    <mergeCell ref="B105:D105"/>
    <mergeCell ref="B99:D99"/>
    <mergeCell ref="B87:D87"/>
    <mergeCell ref="B91:D91"/>
    <mergeCell ref="B90:D90"/>
    <mergeCell ref="B89:D89"/>
    <mergeCell ref="B88:D88"/>
    <mergeCell ref="B93:D93"/>
    <mergeCell ref="B94:D94"/>
    <mergeCell ref="B95:D95"/>
    <mergeCell ref="B67:D67"/>
    <mergeCell ref="B65:D65"/>
    <mergeCell ref="B64:D64"/>
    <mergeCell ref="B63:D63"/>
    <mergeCell ref="B66:D66"/>
    <mergeCell ref="B68:D68"/>
    <mergeCell ref="B69:D69"/>
    <mergeCell ref="B70:D70"/>
    <mergeCell ref="B218:D218"/>
    <mergeCell ref="B82:D82"/>
    <mergeCell ref="B83:D83"/>
    <mergeCell ref="B86:D86"/>
    <mergeCell ref="B85:D85"/>
    <mergeCell ref="B84:D84"/>
    <mergeCell ref="B20:E20"/>
    <mergeCell ref="B21:E21"/>
    <mergeCell ref="B41:E42"/>
    <mergeCell ref="B22:E22"/>
    <mergeCell ref="B23:E23"/>
    <mergeCell ref="B40:E40"/>
    <mergeCell ref="B55:D55"/>
    <mergeCell ref="B56:D56"/>
    <mergeCell ref="B57:D57"/>
    <mergeCell ref="C27:D27"/>
    <mergeCell ref="B52:E52"/>
    <mergeCell ref="B53:E53"/>
    <mergeCell ref="B44:E51"/>
    <mergeCell ref="B43:E43"/>
    <mergeCell ref="B61:E61"/>
    <mergeCell ref="B62:D62"/>
    <mergeCell ref="B73:D73"/>
    <mergeCell ref="B72:D72"/>
    <mergeCell ref="B71:D71"/>
    <mergeCell ref="B106:D106"/>
    <mergeCell ref="B107:D107"/>
    <mergeCell ref="B108:D108"/>
    <mergeCell ref="B109:D109"/>
    <mergeCell ref="B110:D110"/>
    <mergeCell ref="B111:D111"/>
    <mergeCell ref="B92:D92"/>
    <mergeCell ref="B96:D96"/>
    <mergeCell ref="B97:D97"/>
    <mergeCell ref="B98:D98"/>
    <mergeCell ref="B117:D117"/>
    <mergeCell ref="B118:D118"/>
    <mergeCell ref="B119:D119"/>
    <mergeCell ref="B120:D120"/>
    <mergeCell ref="B112:D112"/>
    <mergeCell ref="B113:D113"/>
    <mergeCell ref="B114:D114"/>
    <mergeCell ref="B115:D115"/>
    <mergeCell ref="B116:D116"/>
    <mergeCell ref="B137:D137"/>
    <mergeCell ref="B138:D138"/>
    <mergeCell ref="B139:D139"/>
    <mergeCell ref="B140:D140"/>
    <mergeCell ref="B141:D141"/>
    <mergeCell ref="B142:D142"/>
    <mergeCell ref="B131:D131"/>
    <mergeCell ref="B132:D132"/>
    <mergeCell ref="B133:D133"/>
    <mergeCell ref="B134:D134"/>
    <mergeCell ref="B135:D135"/>
    <mergeCell ref="B136:D136"/>
    <mergeCell ref="B152:D152"/>
    <mergeCell ref="B153:D153"/>
    <mergeCell ref="B154:D154"/>
    <mergeCell ref="B155:D155"/>
    <mergeCell ref="B143:D143"/>
    <mergeCell ref="B144:D144"/>
    <mergeCell ref="B145:D145"/>
    <mergeCell ref="B146:D146"/>
    <mergeCell ref="B147:D147"/>
    <mergeCell ref="B167:D167"/>
    <mergeCell ref="B168:D168"/>
    <mergeCell ref="B162:D162"/>
    <mergeCell ref="B163:D163"/>
    <mergeCell ref="B164:D164"/>
    <mergeCell ref="B165:D165"/>
    <mergeCell ref="B166:D166"/>
    <mergeCell ref="B156:D156"/>
    <mergeCell ref="B157:D157"/>
    <mergeCell ref="B158:D158"/>
    <mergeCell ref="B159:D159"/>
    <mergeCell ref="B160:D160"/>
    <mergeCell ref="B161:D161"/>
    <mergeCell ref="B215:D215"/>
    <mergeCell ref="B210:D210"/>
    <mergeCell ref="B211:D211"/>
    <mergeCell ref="B212:D212"/>
    <mergeCell ref="B213:D213"/>
    <mergeCell ref="B214:D214"/>
    <mergeCell ref="B204:D204"/>
    <mergeCell ref="B205:D205"/>
    <mergeCell ref="B206:D206"/>
    <mergeCell ref="B207:D207"/>
    <mergeCell ref="B208:D208"/>
    <mergeCell ref="B209:D209"/>
    <mergeCell ref="B198:D198"/>
    <mergeCell ref="B201:D201"/>
    <mergeCell ref="B202:D202"/>
    <mergeCell ref="B203:D203"/>
    <mergeCell ref="B191:D191"/>
    <mergeCell ref="B192:D192"/>
    <mergeCell ref="B193:D193"/>
    <mergeCell ref="B194:D194"/>
    <mergeCell ref="B197:D197"/>
    <mergeCell ref="B185:D185"/>
    <mergeCell ref="B186:D186"/>
    <mergeCell ref="B195:D195"/>
    <mergeCell ref="B196:D196"/>
    <mergeCell ref="B216:D216"/>
    <mergeCell ref="B217:D217"/>
    <mergeCell ref="B235:D235"/>
    <mergeCell ref="B236:D236"/>
    <mergeCell ref="B80:E80"/>
    <mergeCell ref="B100:D100"/>
    <mergeCell ref="B121:D121"/>
    <mergeCell ref="B129:E129"/>
    <mergeCell ref="B148:D148"/>
    <mergeCell ref="B149:D149"/>
    <mergeCell ref="B169:D169"/>
    <mergeCell ref="B170:D170"/>
    <mergeCell ref="B178:E178"/>
    <mergeCell ref="B187:D187"/>
    <mergeCell ref="B188:D188"/>
    <mergeCell ref="B189:D189"/>
    <mergeCell ref="B190:D190"/>
    <mergeCell ref="B180:D180"/>
    <mergeCell ref="B181:D181"/>
    <mergeCell ref="B182:D182"/>
    <mergeCell ref="B183:D183"/>
    <mergeCell ref="B184:D184"/>
  </mergeCells>
  <dataValidations disablePrompts="1" count="1">
    <dataValidation type="decimal" operator="greaterThanOrEqual" allowBlank="1" showInputMessage="1" showErrorMessage="1" sqref="E94 E115">
      <formula1>0</formula1>
    </dataValidation>
  </dataValidations>
  <pageMargins left="0.7" right="0.7" top="0.75" bottom="0.75" header="0.3" footer="0.3"/>
  <pageSetup scale="94" orientation="portrait" verticalDpi="0" r:id="rId1"/>
  <headerFooter differentFirst="1">
    <oddHeader>&amp;L&amp;G&amp;C
Expediente: DFZ-2016-4970-VII-LEY-EI&amp;R&amp;G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'[2]ALT. 10'!#REF!</xm:f>
          </x14:formula1>
          <xm:sqref>E85 E106 E134 E232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J36"/>
  <sheetViews>
    <sheetView view="pageLayout" zoomScaleNormal="100" workbookViewId="0">
      <selection activeCell="D1" sqref="D1"/>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88" t="str">
        <f>Datos!C27</f>
        <v>Expediente: DFZ-2016-4970-VII-LEY-EI</v>
      </c>
      <c r="D3" s="88"/>
      <c r="E3" s="88"/>
      <c r="F3" s="88"/>
      <c r="G3" s="88"/>
      <c r="H3" s="88"/>
      <c r="I3" s="88"/>
    </row>
    <row r="6" spans="2:10" ht="15.6" x14ac:dyDescent="0.3">
      <c r="B6" s="89" t="s">
        <v>4</v>
      </c>
      <c r="C6" s="89"/>
      <c r="D6" s="89"/>
      <c r="E6" s="89"/>
      <c r="F6" s="89"/>
      <c r="G6" s="89"/>
      <c r="H6" s="89"/>
      <c r="I6" s="89"/>
      <c r="J6" s="89"/>
    </row>
    <row r="7" spans="2:10" ht="14.4" customHeight="1" x14ac:dyDescent="0.3">
      <c r="B7" s="90"/>
      <c r="C7" s="90"/>
      <c r="D7" s="90"/>
      <c r="E7" s="90"/>
    </row>
    <row r="8" spans="2:10" x14ac:dyDescent="0.3">
      <c r="B8" s="91" t="s">
        <v>47</v>
      </c>
      <c r="C8" s="91"/>
      <c r="D8" s="91"/>
      <c r="E8" s="10" t="s">
        <v>48</v>
      </c>
      <c r="F8" s="10" t="s">
        <v>1</v>
      </c>
      <c r="G8" s="10" t="s">
        <v>2</v>
      </c>
      <c r="H8" s="10" t="s">
        <v>0</v>
      </c>
      <c r="I8" s="10" t="s">
        <v>49</v>
      </c>
      <c r="J8" s="9"/>
    </row>
    <row r="9" spans="2:10" x14ac:dyDescent="0.3">
      <c r="B9" s="87" t="s">
        <v>110</v>
      </c>
      <c r="C9" s="87" t="str">
        <f>[3]Datos!E91</f>
        <v>IN000527-8</v>
      </c>
      <c r="D9" s="43" t="s">
        <v>33</v>
      </c>
      <c r="E9" s="32">
        <v>10</v>
      </c>
      <c r="F9" s="44">
        <v>10</v>
      </c>
      <c r="G9" s="44">
        <v>10</v>
      </c>
      <c r="H9" s="44">
        <v>10</v>
      </c>
      <c r="I9" s="44"/>
      <c r="J9" s="9"/>
    </row>
    <row r="10" spans="2:10" x14ac:dyDescent="0.3">
      <c r="B10" s="87"/>
      <c r="C10" s="87"/>
      <c r="D10" s="45" t="s">
        <v>34</v>
      </c>
      <c r="E10" s="32">
        <v>10</v>
      </c>
      <c r="F10" s="44">
        <v>10</v>
      </c>
      <c r="G10" s="44">
        <v>10</v>
      </c>
      <c r="H10" s="44">
        <v>10</v>
      </c>
      <c r="I10" s="44"/>
      <c r="J10" s="9"/>
    </row>
    <row r="11" spans="2:10" x14ac:dyDescent="0.3">
      <c r="B11" s="87"/>
      <c r="C11" s="87"/>
      <c r="D11" s="46" t="s">
        <v>35</v>
      </c>
      <c r="E11" s="32"/>
      <c r="F11" s="44"/>
      <c r="G11" s="44"/>
      <c r="H11" s="44"/>
      <c r="I11" s="44"/>
      <c r="J11" s="9"/>
    </row>
    <row r="12" spans="2:10" x14ac:dyDescent="0.3">
      <c r="B12" s="87"/>
      <c r="C12" s="87"/>
      <c r="D12" s="45" t="s">
        <v>36</v>
      </c>
      <c r="E12" s="32"/>
      <c r="F12" s="44"/>
      <c r="G12" s="44"/>
      <c r="H12" s="44"/>
      <c r="I12" s="44"/>
      <c r="J12" s="9"/>
    </row>
    <row r="13" spans="2:10" x14ac:dyDescent="0.3">
      <c r="B13" s="87" t="s">
        <v>117</v>
      </c>
      <c r="C13" s="87" t="str">
        <f>[3]Datos!E112</f>
        <v>IN000525-1</v>
      </c>
      <c r="D13" s="43" t="s">
        <v>33</v>
      </c>
      <c r="E13" s="32">
        <v>10</v>
      </c>
      <c r="F13" s="44">
        <v>10</v>
      </c>
      <c r="G13" s="44">
        <v>10</v>
      </c>
      <c r="H13" s="44">
        <v>10</v>
      </c>
      <c r="I13" s="44"/>
    </row>
    <row r="14" spans="2:10" x14ac:dyDescent="0.3">
      <c r="B14" s="87"/>
      <c r="C14" s="87"/>
      <c r="D14" s="45" t="s">
        <v>34</v>
      </c>
      <c r="E14" s="32">
        <v>10</v>
      </c>
      <c r="F14" s="44">
        <v>10</v>
      </c>
      <c r="G14" s="44">
        <v>10</v>
      </c>
      <c r="H14" s="44">
        <v>10</v>
      </c>
      <c r="I14" s="44"/>
    </row>
    <row r="15" spans="2:10" x14ac:dyDescent="0.3">
      <c r="B15" s="87"/>
      <c r="C15" s="87"/>
      <c r="D15" s="46" t="s">
        <v>35</v>
      </c>
      <c r="E15" s="32"/>
      <c r="F15" s="44"/>
      <c r="G15" s="44"/>
      <c r="H15" s="44"/>
      <c r="I15" s="44"/>
    </row>
    <row r="16" spans="2:10" x14ac:dyDescent="0.3">
      <c r="B16" s="87"/>
      <c r="C16" s="87"/>
      <c r="D16" s="45" t="s">
        <v>36</v>
      </c>
      <c r="E16" s="32"/>
      <c r="F16" s="44"/>
      <c r="G16" s="44"/>
      <c r="H16" s="44"/>
      <c r="I16" s="44"/>
    </row>
    <row r="17" spans="2:9" x14ac:dyDescent="0.3">
      <c r="B17" s="87" t="s">
        <v>121</v>
      </c>
      <c r="C17" s="87" t="str">
        <f>[3]Datos!E139</f>
        <v>IN000523-5</v>
      </c>
      <c r="D17" s="43" t="s">
        <v>33</v>
      </c>
      <c r="E17" s="32">
        <v>10</v>
      </c>
      <c r="F17" s="44">
        <v>10</v>
      </c>
      <c r="G17" s="44">
        <v>10</v>
      </c>
      <c r="H17" s="44">
        <v>10</v>
      </c>
      <c r="I17" s="44"/>
    </row>
    <row r="18" spans="2:9" x14ac:dyDescent="0.3">
      <c r="B18" s="87"/>
      <c r="C18" s="87"/>
      <c r="D18" s="45" t="s">
        <v>34</v>
      </c>
      <c r="E18" s="32">
        <v>10</v>
      </c>
      <c r="F18" s="44">
        <v>10</v>
      </c>
      <c r="G18" s="44">
        <v>10</v>
      </c>
      <c r="H18" s="44">
        <v>10</v>
      </c>
      <c r="I18" s="44"/>
    </row>
    <row r="19" spans="2:9" x14ac:dyDescent="0.3">
      <c r="B19" s="87"/>
      <c r="C19" s="87"/>
      <c r="D19" s="46" t="s">
        <v>35</v>
      </c>
      <c r="E19" s="32"/>
      <c r="F19" s="44"/>
      <c r="G19" s="44"/>
      <c r="H19" s="44"/>
      <c r="I19" s="44"/>
    </row>
    <row r="20" spans="2:9" x14ac:dyDescent="0.3">
      <c r="B20" s="87"/>
      <c r="C20" s="87"/>
      <c r="D20" s="45" t="s">
        <v>36</v>
      </c>
      <c r="E20" s="32"/>
      <c r="F20" s="44"/>
      <c r="G20" s="44"/>
      <c r="H20" s="44"/>
      <c r="I20" s="44"/>
    </row>
    <row r="21" spans="2:9" x14ac:dyDescent="0.3">
      <c r="B21" s="87" t="s">
        <v>126</v>
      </c>
      <c r="C21" s="87" t="str">
        <f>[3]Datos!E160</f>
        <v>IN000522-7</v>
      </c>
      <c r="D21" s="43" t="s">
        <v>33</v>
      </c>
      <c r="E21" s="32">
        <v>10</v>
      </c>
      <c r="F21" s="44">
        <v>10</v>
      </c>
      <c r="G21" s="44">
        <v>10</v>
      </c>
      <c r="H21" s="44">
        <v>10</v>
      </c>
      <c r="I21" s="44"/>
    </row>
    <row r="22" spans="2:9" x14ac:dyDescent="0.3">
      <c r="B22" s="87"/>
      <c r="C22" s="87"/>
      <c r="D22" s="45" t="s">
        <v>34</v>
      </c>
      <c r="E22" s="32">
        <v>10</v>
      </c>
      <c r="F22" s="44">
        <v>10</v>
      </c>
      <c r="G22" s="44">
        <v>10</v>
      </c>
      <c r="H22" s="44">
        <v>10</v>
      </c>
      <c r="I22" s="44"/>
    </row>
    <row r="23" spans="2:9" x14ac:dyDescent="0.3">
      <c r="B23" s="87"/>
      <c r="C23" s="87"/>
      <c r="D23" s="46" t="s">
        <v>35</v>
      </c>
      <c r="E23" s="32"/>
      <c r="F23" s="44"/>
      <c r="G23" s="44"/>
      <c r="H23" s="44"/>
      <c r="I23" s="44"/>
    </row>
    <row r="24" spans="2:9" x14ac:dyDescent="0.3">
      <c r="B24" s="87"/>
      <c r="C24" s="87"/>
      <c r="D24" s="45" t="s">
        <v>36</v>
      </c>
      <c r="E24" s="32"/>
      <c r="F24" s="44"/>
      <c r="G24" s="44"/>
      <c r="H24" s="44"/>
      <c r="I24" s="44"/>
    </row>
    <row r="25" spans="2:9" x14ac:dyDescent="0.3">
      <c r="B25" s="87" t="s">
        <v>128</v>
      </c>
      <c r="C25" s="87" t="str">
        <f>[3]Datos!E188</f>
        <v>IN000524-3</v>
      </c>
      <c r="D25" s="43" t="s">
        <v>33</v>
      </c>
      <c r="E25" s="32">
        <v>10</v>
      </c>
      <c r="F25" s="44">
        <v>10</v>
      </c>
      <c r="G25" s="44">
        <v>10</v>
      </c>
      <c r="H25" s="44">
        <v>10</v>
      </c>
      <c r="I25" s="44"/>
    </row>
    <row r="26" spans="2:9" x14ac:dyDescent="0.3">
      <c r="B26" s="87"/>
      <c r="C26" s="87"/>
      <c r="D26" s="45" t="s">
        <v>34</v>
      </c>
      <c r="E26" s="32">
        <v>10</v>
      </c>
      <c r="F26" s="44">
        <v>10</v>
      </c>
      <c r="G26" s="44">
        <v>10</v>
      </c>
      <c r="H26" s="44">
        <v>10</v>
      </c>
      <c r="I26" s="44"/>
    </row>
    <row r="27" spans="2:9" x14ac:dyDescent="0.3">
      <c r="B27" s="87"/>
      <c r="C27" s="87"/>
      <c r="D27" s="46" t="s">
        <v>35</v>
      </c>
      <c r="E27" s="32"/>
      <c r="F27" s="44"/>
      <c r="G27" s="44"/>
      <c r="H27" s="44"/>
      <c r="I27" s="44"/>
    </row>
    <row r="28" spans="2:9" x14ac:dyDescent="0.3">
      <c r="B28" s="87"/>
      <c r="C28" s="87"/>
      <c r="D28" s="45" t="s">
        <v>36</v>
      </c>
      <c r="E28" s="32"/>
      <c r="F28" s="44"/>
      <c r="G28" s="44"/>
      <c r="H28" s="44"/>
      <c r="I28" s="44"/>
    </row>
    <row r="29" spans="2:9" x14ac:dyDescent="0.3">
      <c r="B29" s="87" t="s">
        <v>132</v>
      </c>
      <c r="C29" s="87" t="str">
        <f>[3]Datos!E209</f>
        <v>CA000475-0</v>
      </c>
      <c r="D29" s="43" t="s">
        <v>33</v>
      </c>
      <c r="E29" s="32">
        <v>10</v>
      </c>
      <c r="F29" s="44">
        <v>10</v>
      </c>
      <c r="G29" s="44">
        <v>10</v>
      </c>
      <c r="H29" s="44">
        <v>10</v>
      </c>
      <c r="I29" s="44"/>
    </row>
    <row r="30" spans="2:9" x14ac:dyDescent="0.3">
      <c r="B30" s="87"/>
      <c r="C30" s="87"/>
      <c r="D30" s="45" t="s">
        <v>34</v>
      </c>
      <c r="E30" s="32">
        <v>10</v>
      </c>
      <c r="F30" s="44">
        <v>10</v>
      </c>
      <c r="G30" s="44">
        <v>10</v>
      </c>
      <c r="H30" s="44">
        <v>10</v>
      </c>
      <c r="I30" s="44"/>
    </row>
    <row r="31" spans="2:9" x14ac:dyDescent="0.3">
      <c r="B31" s="87"/>
      <c r="C31" s="87"/>
      <c r="D31" s="46" t="s">
        <v>35</v>
      </c>
      <c r="E31" s="32"/>
      <c r="F31" s="44"/>
      <c r="G31" s="44"/>
      <c r="H31" s="44"/>
      <c r="I31" s="44"/>
    </row>
    <row r="32" spans="2:9" x14ac:dyDescent="0.3">
      <c r="B32" s="87"/>
      <c r="C32" s="87"/>
      <c r="D32" s="45" t="s">
        <v>36</v>
      </c>
      <c r="E32" s="32"/>
      <c r="F32" s="44"/>
      <c r="G32" s="44"/>
      <c r="H32" s="44"/>
      <c r="I32" s="44"/>
    </row>
    <row r="33" spans="2:9" x14ac:dyDescent="0.3">
      <c r="B33" s="87" t="s">
        <v>137</v>
      </c>
      <c r="C33" s="87" t="str">
        <f>[3]Datos!E239</f>
        <v>IN000526-k</v>
      </c>
      <c r="D33" s="43" t="s">
        <v>33</v>
      </c>
      <c r="E33" s="32">
        <v>10</v>
      </c>
      <c r="F33" s="44">
        <v>10</v>
      </c>
      <c r="G33" s="44">
        <v>10</v>
      </c>
      <c r="H33" s="44">
        <v>10</v>
      </c>
      <c r="I33" s="44"/>
    </row>
    <row r="34" spans="2:9" x14ac:dyDescent="0.3">
      <c r="B34" s="87"/>
      <c r="C34" s="87"/>
      <c r="D34" s="45" t="s">
        <v>34</v>
      </c>
      <c r="E34" s="32">
        <v>10</v>
      </c>
      <c r="F34" s="44">
        <v>10</v>
      </c>
      <c r="G34" s="44">
        <v>10</v>
      </c>
      <c r="H34" s="44">
        <v>10</v>
      </c>
      <c r="I34" s="44"/>
    </row>
    <row r="35" spans="2:9" x14ac:dyDescent="0.3">
      <c r="B35" s="87"/>
      <c r="C35" s="87"/>
      <c r="D35" s="46" t="s">
        <v>35</v>
      </c>
      <c r="E35" s="32"/>
      <c r="F35" s="44"/>
      <c r="G35" s="44"/>
      <c r="H35" s="44"/>
      <c r="I35" s="44"/>
    </row>
    <row r="36" spans="2:9" ht="14.4" customHeight="1" x14ac:dyDescent="0.3">
      <c r="B36" s="87"/>
      <c r="C36" s="87"/>
      <c r="D36" s="45" t="s">
        <v>36</v>
      </c>
      <c r="E36" s="32"/>
      <c r="F36" s="44"/>
      <c r="G36" s="44"/>
      <c r="H36" s="44"/>
      <c r="I36" s="44"/>
    </row>
  </sheetData>
  <mergeCells count="18">
    <mergeCell ref="C9:C12"/>
    <mergeCell ref="B8:D8"/>
    <mergeCell ref="B13:B16"/>
    <mergeCell ref="C13:C16"/>
    <mergeCell ref="C3:I3"/>
    <mergeCell ref="B6:J6"/>
    <mergeCell ref="B33:B36"/>
    <mergeCell ref="C33:C36"/>
    <mergeCell ref="B17:B20"/>
    <mergeCell ref="C17:C20"/>
    <mergeCell ref="B25:B28"/>
    <mergeCell ref="C25:C28"/>
    <mergeCell ref="B29:B32"/>
    <mergeCell ref="C29:C32"/>
    <mergeCell ref="B21:B24"/>
    <mergeCell ref="C21:C24"/>
    <mergeCell ref="B7:E7"/>
    <mergeCell ref="B9:B12"/>
  </mergeCells>
  <dataValidations disablePrompts="1" count="2">
    <dataValidation type="list" allowBlank="1" showInputMessage="1" showErrorMessage="1" sqref="I9 I13 I17 I21 I25 I29 I33">
      <formula1>"1,2,3,4,5,6,7,8,9,10,11,Otro,N/A"</formula1>
    </dataValidation>
    <dataValidation type="list" allowBlank="1" showInputMessage="1" showErrorMessage="1" sqref="E9:H36 I10:I12 I14:I16 I18:I20 I22:I24 I26:I28 I30:I32 I34:I36">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H421"/>
  <sheetViews>
    <sheetView showGridLines="0" topLeftCell="A7" zoomScale="70" zoomScaleNormal="70" zoomScalePageLayoutView="70" workbookViewId="0">
      <selection activeCell="B7" sqref="B7:H421"/>
    </sheetView>
  </sheetViews>
  <sheetFormatPr baseColWidth="10" defaultColWidth="11.5546875" defaultRowHeight="13.8" x14ac:dyDescent="0.25"/>
  <cols>
    <col min="1" max="1" width="11.5546875" style="18"/>
    <col min="2" max="2" width="42.88671875" style="18" customWidth="1"/>
    <col min="3" max="3" width="31.6640625" style="18" customWidth="1"/>
    <col min="4" max="4" width="13.5546875" style="18" customWidth="1"/>
    <col min="5" max="9" width="17.6640625" style="18" customWidth="1"/>
    <col min="10" max="16384" width="11.5546875" style="18"/>
  </cols>
  <sheetData>
    <row r="1" spans="2:8" x14ac:dyDescent="0.25">
      <c r="B1" s="17"/>
      <c r="D1" s="17"/>
      <c r="E1" s="17"/>
      <c r="F1" s="17"/>
      <c r="G1" s="17"/>
      <c r="H1" s="17"/>
    </row>
    <row r="2" spans="2:8" x14ac:dyDescent="0.25">
      <c r="B2" s="17"/>
      <c r="C2" s="17"/>
      <c r="D2" s="17"/>
      <c r="E2" s="17"/>
      <c r="F2" s="19"/>
      <c r="G2" s="19"/>
      <c r="H2" s="19"/>
    </row>
    <row r="3" spans="2:8" x14ac:dyDescent="0.25">
      <c r="B3" s="17"/>
      <c r="C3" s="17"/>
      <c r="D3" s="17"/>
      <c r="E3" s="17"/>
      <c r="F3" s="20"/>
      <c r="G3" s="19"/>
      <c r="H3" s="19"/>
    </row>
    <row r="4" spans="2:8" x14ac:dyDescent="0.25">
      <c r="B4" s="17"/>
      <c r="C4" s="17"/>
      <c r="D4" s="17"/>
      <c r="E4" s="17"/>
      <c r="F4" s="19"/>
      <c r="G4" s="19"/>
      <c r="H4" s="19"/>
    </row>
    <row r="5" spans="2:8" x14ac:dyDescent="0.25">
      <c r="B5" s="17"/>
      <c r="C5" s="17"/>
      <c r="D5" s="17"/>
      <c r="E5" s="17"/>
      <c r="F5" s="19"/>
      <c r="G5" s="19"/>
      <c r="H5" s="19"/>
    </row>
    <row r="6" spans="2:8" x14ac:dyDescent="0.25">
      <c r="B6" s="17"/>
      <c r="C6" s="17"/>
      <c r="D6" s="17"/>
      <c r="E6" s="17"/>
      <c r="F6" s="19"/>
      <c r="G6" s="19"/>
      <c r="H6" s="19"/>
    </row>
    <row r="7" spans="2:8" ht="15.6" x14ac:dyDescent="0.25">
      <c r="B7" s="115" t="s">
        <v>54</v>
      </c>
      <c r="C7" s="115"/>
      <c r="D7" s="21"/>
      <c r="E7" s="21"/>
      <c r="F7" s="21"/>
      <c r="G7" s="21"/>
      <c r="H7" s="19"/>
    </row>
    <row r="8" spans="2:8" ht="16.2" customHeight="1" thickBot="1" x14ac:dyDescent="0.3">
      <c r="B8" s="34"/>
      <c r="C8" s="34"/>
      <c r="D8" s="21"/>
      <c r="E8" s="21"/>
      <c r="F8" s="21"/>
      <c r="G8" s="21"/>
      <c r="H8" s="19"/>
    </row>
    <row r="9" spans="2:8" ht="16.2" customHeight="1" thickBot="1" x14ac:dyDescent="0.3">
      <c r="B9" s="116" t="s">
        <v>139</v>
      </c>
      <c r="C9" s="117"/>
      <c r="D9" s="118"/>
      <c r="E9" s="21"/>
      <c r="F9" s="21"/>
      <c r="G9" s="21"/>
      <c r="H9" s="19"/>
    </row>
    <row r="10" spans="2:8" ht="13.95" customHeight="1" x14ac:dyDescent="0.25">
      <c r="B10" s="22"/>
    </row>
    <row r="11" spans="2:8" ht="39.6" x14ac:dyDescent="0.25">
      <c r="B11" s="23" t="s">
        <v>55</v>
      </c>
      <c r="C11" s="119" t="s">
        <v>140</v>
      </c>
      <c r="D11" s="120"/>
    </row>
    <row r="12" spans="2:8" ht="40.950000000000003" customHeight="1" x14ac:dyDescent="0.25">
      <c r="B12" s="23" t="s">
        <v>56</v>
      </c>
      <c r="C12" s="98" t="s">
        <v>141</v>
      </c>
      <c r="D12" s="99"/>
    </row>
    <row r="13" spans="2:8" x14ac:dyDescent="0.25">
      <c r="B13" s="110" t="s">
        <v>57</v>
      </c>
      <c r="C13" s="24" t="s">
        <v>58</v>
      </c>
      <c r="D13" s="25" t="s">
        <v>142</v>
      </c>
    </row>
    <row r="14" spans="2:8" x14ac:dyDescent="0.25">
      <c r="B14" s="111"/>
      <c r="C14" s="24" t="s">
        <v>59</v>
      </c>
      <c r="D14" s="25" t="s">
        <v>142</v>
      </c>
    </row>
    <row r="15" spans="2:8" x14ac:dyDescent="0.25">
      <c r="B15" s="111"/>
      <c r="C15" s="24" t="s">
        <v>60</v>
      </c>
      <c r="D15" s="25" t="s">
        <v>142</v>
      </c>
    </row>
    <row r="16" spans="2:8" x14ac:dyDescent="0.25">
      <c r="B16" s="111"/>
      <c r="C16" s="24" t="s">
        <v>61</v>
      </c>
      <c r="D16" s="25" t="s">
        <v>142</v>
      </c>
    </row>
    <row r="17" spans="1:8" x14ac:dyDescent="0.25">
      <c r="B17" s="111"/>
      <c r="C17" s="24" t="s">
        <v>62</v>
      </c>
      <c r="D17" s="25" t="s">
        <v>142</v>
      </c>
    </row>
    <row r="18" spans="1:8" x14ac:dyDescent="0.25">
      <c r="B18" s="112"/>
      <c r="C18" s="24" t="s">
        <v>63</v>
      </c>
      <c r="D18" s="25" t="s">
        <v>142</v>
      </c>
    </row>
    <row r="19" spans="1:8" ht="25.5" customHeight="1" x14ac:dyDescent="0.25">
      <c r="B19" s="23" t="s">
        <v>64</v>
      </c>
      <c r="C19" s="98" t="s">
        <v>143</v>
      </c>
      <c r="D19" s="99"/>
    </row>
    <row r="20" spans="1:8" ht="26.4" customHeight="1" x14ac:dyDescent="0.25">
      <c r="B20" s="26" t="s">
        <v>65</v>
      </c>
      <c r="C20" s="98" t="s">
        <v>144</v>
      </c>
      <c r="D20" s="99"/>
    </row>
    <row r="21" spans="1:8" ht="33.6" customHeight="1" x14ac:dyDescent="0.25">
      <c r="B21" s="35" t="s">
        <v>66</v>
      </c>
      <c r="C21" s="100">
        <v>10200601</v>
      </c>
      <c r="D21" s="101"/>
    </row>
    <row r="22" spans="1:8" ht="33.6" customHeight="1" x14ac:dyDescent="0.25">
      <c r="B22" s="27" t="s">
        <v>67</v>
      </c>
      <c r="C22" s="121"/>
      <c r="D22" s="121"/>
    </row>
    <row r="23" spans="1:8" ht="12" customHeight="1" x14ac:dyDescent="0.25">
      <c r="A23" s="28"/>
      <c r="B23" s="28"/>
      <c r="C23" s="28"/>
      <c r="D23" s="28"/>
    </row>
    <row r="24" spans="1:8" ht="14.4" customHeight="1" x14ac:dyDescent="0.25">
      <c r="B24" s="113"/>
      <c r="C24" s="113"/>
      <c r="D24" s="113"/>
      <c r="E24" s="29" t="s">
        <v>48</v>
      </c>
      <c r="F24" s="29" t="s">
        <v>1</v>
      </c>
      <c r="G24" s="29" t="s">
        <v>2</v>
      </c>
      <c r="H24" s="30" t="s">
        <v>0</v>
      </c>
    </row>
    <row r="25" spans="1:8" ht="13.95" customHeight="1" x14ac:dyDescent="0.25">
      <c r="B25" s="114" t="s">
        <v>70</v>
      </c>
      <c r="C25" s="114"/>
      <c r="D25" s="114"/>
      <c r="E25" s="31" t="str">
        <f>+VLOOKUP(C21,'[4]Hoja1 (2)'!$A$1:$G$113,4,0)</f>
        <v>0.00226*GNAT</v>
      </c>
      <c r="F25" s="31" t="str">
        <f>+VLOOKUP(C21,'[4]Hoja1 (2)'!$A$1:$G$113,2,0)</f>
        <v>0.00028*GNAT</v>
      </c>
      <c r="G25" s="31" t="str">
        <f>+VLOOKUP(C21,'[4]Hoja1 (2)'!$A$1:$G$113,3,0)</f>
        <v>2.69*GNAT</v>
      </c>
      <c r="H25" s="31" t="str">
        <f>+VLOOKUP(C21,'[4]Hoja1 (2)'!$A$1:$G$113,5,0)</f>
        <v>0.00017*GNAT</v>
      </c>
    </row>
    <row r="26" spans="1:8" ht="13.95" customHeight="1" x14ac:dyDescent="0.25">
      <c r="B26" s="95" t="s">
        <v>71</v>
      </c>
      <c r="C26" s="96"/>
      <c r="D26" s="97"/>
      <c r="E26" s="31" t="e">
        <f>+VLOOKUP(C22,[5]Hoja1!$B$1:$F$24,3,0)</f>
        <v>#N/A</v>
      </c>
      <c r="F26" s="31" t="e">
        <f>+VLOOKUP(C22,[5]Hoja1!$B$1:$F$24,4,0)</f>
        <v>#N/A</v>
      </c>
      <c r="G26" s="31" t="e">
        <f>+VLOOKUP(C22,[5]Hoja1!$B$1:$F$24,5,0)</f>
        <v>#N/A</v>
      </c>
      <c r="H26" s="31" t="e">
        <f>+VLOOKUP(C22,[5]Hoja1!$B$1:$F$24,2,0)</f>
        <v>#N/A</v>
      </c>
    </row>
    <row r="30" spans="1:8" ht="14.4" customHeight="1" thickBot="1" x14ac:dyDescent="0.3"/>
    <row r="31" spans="1:8" ht="14.4" hidden="1" customHeight="1" x14ac:dyDescent="0.3">
      <c r="A31">
        <v>10100201</v>
      </c>
      <c r="B31" t="s">
        <v>72</v>
      </c>
    </row>
    <row r="32" spans="1:8" ht="39.6" hidden="1" customHeight="1" x14ac:dyDescent="0.3">
      <c r="A32">
        <v>10100202</v>
      </c>
      <c r="B32" t="s">
        <v>73</v>
      </c>
    </row>
    <row r="33" spans="1:2" ht="26.4" hidden="1" customHeight="1" x14ac:dyDescent="0.3">
      <c r="A33">
        <v>10100204</v>
      </c>
      <c r="B33" t="s">
        <v>74</v>
      </c>
    </row>
    <row r="34" spans="1:2" ht="14.4" hidden="1" customHeight="1" x14ac:dyDescent="0.3">
      <c r="A34">
        <v>10100212</v>
      </c>
      <c r="B34" t="s">
        <v>75</v>
      </c>
    </row>
    <row r="35" spans="1:2" ht="14.4" hidden="1" customHeight="1" x14ac:dyDescent="0.3">
      <c r="A35">
        <v>10100225</v>
      </c>
      <c r="B35" t="s">
        <v>76</v>
      </c>
    </row>
    <row r="36" spans="1:2" ht="14.4" hidden="1" customHeight="1" x14ac:dyDescent="0.3">
      <c r="A36">
        <v>10100401</v>
      </c>
      <c r="B36" t="s">
        <v>77</v>
      </c>
    </row>
    <row r="37" spans="1:2" ht="14.4" hidden="1" customHeight="1" x14ac:dyDescent="0.3">
      <c r="A37">
        <v>10100404</v>
      </c>
      <c r="B37" t="s">
        <v>78</v>
      </c>
    </row>
    <row r="38" spans="1:2" ht="14.4" hidden="1" customHeight="1" x14ac:dyDescent="0.3">
      <c r="A38">
        <v>10100405</v>
      </c>
      <c r="B38" t="s">
        <v>79</v>
      </c>
    </row>
    <row r="39" spans="1:2" ht="14.4" hidden="1" customHeight="1" x14ac:dyDescent="0.3">
      <c r="A39">
        <v>10100501</v>
      </c>
      <c r="B39" t="s">
        <v>80</v>
      </c>
    </row>
    <row r="40" spans="1:2" ht="26.4" hidden="1" customHeight="1" x14ac:dyDescent="0.3">
      <c r="A40">
        <v>10100601</v>
      </c>
      <c r="B40" t="s">
        <v>68</v>
      </c>
    </row>
    <row r="41" spans="1:2" ht="26.4" hidden="1" customHeight="1" x14ac:dyDescent="0.3">
      <c r="A41">
        <v>10100602</v>
      </c>
      <c r="B41" t="s">
        <v>81</v>
      </c>
    </row>
    <row r="42" spans="1:2" ht="14.4" hidden="1" customHeight="1" x14ac:dyDescent="0.3">
      <c r="A42">
        <v>10100701</v>
      </c>
      <c r="B42" t="s">
        <v>82</v>
      </c>
    </row>
    <row r="43" spans="1:2" ht="14.4" hidden="1" customHeight="1" x14ac:dyDescent="0.3">
      <c r="A43">
        <v>10100702</v>
      </c>
      <c r="B43" t="s">
        <v>83</v>
      </c>
    </row>
    <row r="44" spans="1:2" ht="14.4" hidden="1" customHeight="1" x14ac:dyDescent="0.3">
      <c r="A44">
        <v>10100703</v>
      </c>
      <c r="B44" t="s">
        <v>84</v>
      </c>
    </row>
    <row r="45" spans="1:2" ht="14.4" hidden="1" customHeight="1" x14ac:dyDescent="0.3">
      <c r="A45">
        <v>10100818</v>
      </c>
      <c r="B45" t="s">
        <v>85</v>
      </c>
    </row>
    <row r="46" spans="1:2" ht="14.4" hidden="1" customHeight="1" x14ac:dyDescent="0.3">
      <c r="A46">
        <v>10100901</v>
      </c>
      <c r="B46" t="s">
        <v>86</v>
      </c>
    </row>
    <row r="47" spans="1:2" ht="14.4" hidden="1" customHeight="1" x14ac:dyDescent="0.3">
      <c r="A47">
        <v>10100902</v>
      </c>
      <c r="B47" t="s">
        <v>87</v>
      </c>
    </row>
    <row r="48" spans="1:2" ht="15" hidden="1" customHeight="1" thickBot="1" x14ac:dyDescent="0.35">
      <c r="A48">
        <v>10100903</v>
      </c>
      <c r="B48" t="s">
        <v>88</v>
      </c>
    </row>
    <row r="49" spans="1:2" ht="15" hidden="1" customHeight="1" thickBot="1" x14ac:dyDescent="0.35">
      <c r="A49">
        <v>10100908</v>
      </c>
      <c r="B49" t="s">
        <v>89</v>
      </c>
    </row>
    <row r="50" spans="1:2" ht="15" hidden="1" customHeight="1" thickBot="1" x14ac:dyDescent="0.35">
      <c r="A50">
        <v>10101201</v>
      </c>
      <c r="B50" t="s">
        <v>90</v>
      </c>
    </row>
    <row r="51" spans="1:2" ht="15" hidden="1" customHeight="1" thickBot="1" x14ac:dyDescent="0.35">
      <c r="A51">
        <v>10101304</v>
      </c>
      <c r="B51" t="s">
        <v>91</v>
      </c>
    </row>
    <row r="52" spans="1:2" ht="15" hidden="1" customHeight="1" thickBot="1" x14ac:dyDescent="0.35">
      <c r="A52">
        <v>10101307</v>
      </c>
      <c r="B52" t="s">
        <v>92</v>
      </c>
    </row>
    <row r="53" spans="1:2" ht="15" hidden="1" customHeight="1" thickBot="1" x14ac:dyDescent="0.35">
      <c r="A53">
        <v>10101401</v>
      </c>
      <c r="B53" t="s">
        <v>93</v>
      </c>
    </row>
    <row r="54" spans="1:2" ht="15" hidden="1" customHeight="1" thickBot="1" x14ac:dyDescent="0.35">
      <c r="A54">
        <v>10200101</v>
      </c>
    </row>
    <row r="55" spans="1:2" ht="15" hidden="1" customHeight="1" thickBot="1" x14ac:dyDescent="0.35">
      <c r="A55">
        <v>10200104</v>
      </c>
    </row>
    <row r="56" spans="1:2" ht="15" hidden="1" customHeight="1" thickBot="1" x14ac:dyDescent="0.35">
      <c r="A56">
        <v>10200107</v>
      </c>
    </row>
    <row r="57" spans="1:2" ht="15" hidden="1" customHeight="1" thickBot="1" x14ac:dyDescent="0.35">
      <c r="A57">
        <v>10200201</v>
      </c>
    </row>
    <row r="58" spans="1:2" ht="15" hidden="1" customHeight="1" thickBot="1" x14ac:dyDescent="0.35">
      <c r="A58">
        <v>10200202</v>
      </c>
    </row>
    <row r="59" spans="1:2" ht="15" hidden="1" customHeight="1" thickBot="1" x14ac:dyDescent="0.35">
      <c r="A59">
        <v>10200203</v>
      </c>
    </row>
    <row r="60" spans="1:2" ht="15" hidden="1" customHeight="1" thickBot="1" x14ac:dyDescent="0.35">
      <c r="A60">
        <v>10200204</v>
      </c>
    </row>
    <row r="61" spans="1:2" ht="15" hidden="1" customHeight="1" thickBot="1" x14ac:dyDescent="0.35">
      <c r="A61">
        <v>10200205</v>
      </c>
    </row>
    <row r="62" spans="1:2" ht="15" hidden="1" customHeight="1" thickBot="1" x14ac:dyDescent="0.35">
      <c r="A62">
        <v>10200206</v>
      </c>
    </row>
    <row r="63" spans="1:2" ht="15" hidden="1" customHeight="1" thickBot="1" x14ac:dyDescent="0.35">
      <c r="A63">
        <v>10200210</v>
      </c>
    </row>
    <row r="64" spans="1:2" ht="15" hidden="1" customHeight="1" thickBot="1" x14ac:dyDescent="0.35">
      <c r="A64">
        <v>10200212</v>
      </c>
    </row>
    <row r="65" spans="1:1" ht="15" hidden="1" customHeight="1" thickBot="1" x14ac:dyDescent="0.35">
      <c r="A65">
        <v>10200213</v>
      </c>
    </row>
    <row r="66" spans="1:1" ht="15" hidden="1" customHeight="1" thickBot="1" x14ac:dyDescent="0.35">
      <c r="A66">
        <v>10200217</v>
      </c>
    </row>
    <row r="67" spans="1:1" ht="15" hidden="1" customHeight="1" thickBot="1" x14ac:dyDescent="0.35">
      <c r="A67">
        <v>10200218</v>
      </c>
    </row>
    <row r="68" spans="1:1" ht="15" hidden="1" customHeight="1" thickBot="1" x14ac:dyDescent="0.35">
      <c r="A68">
        <v>10200219</v>
      </c>
    </row>
    <row r="69" spans="1:1" ht="15" hidden="1" customHeight="1" thickBot="1" x14ac:dyDescent="0.35">
      <c r="A69">
        <v>10200221</v>
      </c>
    </row>
    <row r="70" spans="1:1" ht="15" hidden="1" customHeight="1" thickBot="1" x14ac:dyDescent="0.35">
      <c r="A70">
        <v>10200222</v>
      </c>
    </row>
    <row r="71" spans="1:1" ht="15" hidden="1" customHeight="1" thickBot="1" x14ac:dyDescent="0.35">
      <c r="A71">
        <v>10200223</v>
      </c>
    </row>
    <row r="72" spans="1:1" ht="15" hidden="1" customHeight="1" thickBot="1" x14ac:dyDescent="0.35">
      <c r="A72">
        <v>10200224</v>
      </c>
    </row>
    <row r="73" spans="1:1" ht="15" hidden="1" customHeight="1" thickBot="1" x14ac:dyDescent="0.35">
      <c r="A73">
        <v>10200225</v>
      </c>
    </row>
    <row r="74" spans="1:1" ht="15" hidden="1" customHeight="1" thickBot="1" x14ac:dyDescent="0.35">
      <c r="A74">
        <v>10200226</v>
      </c>
    </row>
    <row r="75" spans="1:1" ht="15" hidden="1" customHeight="1" thickBot="1" x14ac:dyDescent="0.35">
      <c r="A75">
        <v>10200229</v>
      </c>
    </row>
    <row r="76" spans="1:1" ht="15" hidden="1" customHeight="1" thickBot="1" x14ac:dyDescent="0.35">
      <c r="A76">
        <v>10200401</v>
      </c>
    </row>
    <row r="77" spans="1:1" ht="15" hidden="1" customHeight="1" thickBot="1" x14ac:dyDescent="0.35">
      <c r="A77">
        <v>10200402</v>
      </c>
    </row>
    <row r="78" spans="1:1" ht="15" hidden="1" customHeight="1" thickBot="1" x14ac:dyDescent="0.35">
      <c r="A78">
        <v>10200403</v>
      </c>
    </row>
    <row r="79" spans="1:1" ht="15" hidden="1" customHeight="1" thickBot="1" x14ac:dyDescent="0.35">
      <c r="A79">
        <v>10200404</v>
      </c>
    </row>
    <row r="80" spans="1:1" ht="15" hidden="1" customHeight="1" thickBot="1" x14ac:dyDescent="0.35">
      <c r="A80">
        <v>10200405</v>
      </c>
    </row>
    <row r="81" spans="1:1" ht="15" hidden="1" customHeight="1" thickBot="1" x14ac:dyDescent="0.35">
      <c r="A81">
        <v>10200501</v>
      </c>
    </row>
    <row r="82" spans="1:1" ht="15" hidden="1" customHeight="1" thickBot="1" x14ac:dyDescent="0.35">
      <c r="A82">
        <v>10200502</v>
      </c>
    </row>
    <row r="83" spans="1:1" ht="15" hidden="1" customHeight="1" thickBot="1" x14ac:dyDescent="0.35">
      <c r="A83">
        <v>10200503</v>
      </c>
    </row>
    <row r="84" spans="1:1" ht="15" hidden="1" customHeight="1" thickBot="1" x14ac:dyDescent="0.35">
      <c r="A84">
        <v>10200504</v>
      </c>
    </row>
    <row r="85" spans="1:1" ht="15" hidden="1" customHeight="1" thickBot="1" x14ac:dyDescent="0.35">
      <c r="A85">
        <v>10200601</v>
      </c>
    </row>
    <row r="86" spans="1:1" ht="15" hidden="1" customHeight="1" thickBot="1" x14ac:dyDescent="0.35">
      <c r="A86">
        <v>10200602</v>
      </c>
    </row>
    <row r="87" spans="1:1" ht="15" hidden="1" customHeight="1" thickBot="1" x14ac:dyDescent="0.35">
      <c r="A87">
        <v>10200603</v>
      </c>
    </row>
    <row r="88" spans="1:1" ht="15" hidden="1" customHeight="1" thickBot="1" x14ac:dyDescent="0.35">
      <c r="A88">
        <v>10200604</v>
      </c>
    </row>
    <row r="89" spans="1:1" ht="15" hidden="1" customHeight="1" thickBot="1" x14ac:dyDescent="0.35">
      <c r="A89">
        <v>10200701</v>
      </c>
    </row>
    <row r="90" spans="1:1" ht="15" hidden="1" customHeight="1" thickBot="1" x14ac:dyDescent="0.35">
      <c r="A90">
        <v>10200704</v>
      </c>
    </row>
    <row r="91" spans="1:1" ht="15" hidden="1" customHeight="1" thickBot="1" x14ac:dyDescent="0.35">
      <c r="A91">
        <v>10200707</v>
      </c>
    </row>
    <row r="92" spans="1:1" ht="15" hidden="1" customHeight="1" thickBot="1" x14ac:dyDescent="0.35">
      <c r="A92">
        <v>10200710</v>
      </c>
    </row>
    <row r="93" spans="1:1" ht="15" hidden="1" customHeight="1" thickBot="1" x14ac:dyDescent="0.35">
      <c r="A93">
        <v>10200799</v>
      </c>
    </row>
    <row r="94" spans="1:1" ht="15" hidden="1" customHeight="1" thickBot="1" x14ac:dyDescent="0.35">
      <c r="A94">
        <v>10200802</v>
      </c>
    </row>
    <row r="95" spans="1:1" ht="15" hidden="1" customHeight="1" thickBot="1" x14ac:dyDescent="0.35">
      <c r="A95">
        <v>10200901</v>
      </c>
    </row>
    <row r="96" spans="1:1" ht="15" hidden="1" customHeight="1" thickBot="1" x14ac:dyDescent="0.35">
      <c r="A96">
        <v>10200902</v>
      </c>
    </row>
    <row r="97" spans="1:1" ht="15" hidden="1" customHeight="1" thickBot="1" x14ac:dyDescent="0.35">
      <c r="A97">
        <v>10200903</v>
      </c>
    </row>
    <row r="98" spans="1:1" ht="15" hidden="1" customHeight="1" thickBot="1" x14ac:dyDescent="0.35">
      <c r="A98">
        <v>10200904</v>
      </c>
    </row>
    <row r="99" spans="1:1" ht="15" hidden="1" customHeight="1" thickBot="1" x14ac:dyDescent="0.35">
      <c r="A99">
        <v>10200905</v>
      </c>
    </row>
    <row r="100" spans="1:1" ht="15" hidden="1" customHeight="1" thickBot="1" x14ac:dyDescent="0.35">
      <c r="A100">
        <v>10200906</v>
      </c>
    </row>
    <row r="101" spans="1:1" ht="15" hidden="1" customHeight="1" thickBot="1" x14ac:dyDescent="0.35">
      <c r="A101">
        <v>10201001</v>
      </c>
    </row>
    <row r="102" spans="1:1" ht="15" hidden="1" customHeight="1" thickBot="1" x14ac:dyDescent="0.35">
      <c r="A102">
        <v>10201002</v>
      </c>
    </row>
    <row r="103" spans="1:1" ht="15" hidden="1" customHeight="1" thickBot="1" x14ac:dyDescent="0.35">
      <c r="A103">
        <v>10201003</v>
      </c>
    </row>
    <row r="104" spans="1:1" ht="15" hidden="1" customHeight="1" thickBot="1" x14ac:dyDescent="0.35">
      <c r="A104">
        <v>10201201</v>
      </c>
    </row>
    <row r="105" spans="1:1" ht="15" hidden="1" customHeight="1" thickBot="1" x14ac:dyDescent="0.35">
      <c r="A105">
        <v>10201202</v>
      </c>
    </row>
    <row r="106" spans="1:1" ht="15" hidden="1" customHeight="1" thickBot="1" x14ac:dyDescent="0.35">
      <c r="A106">
        <v>10201302</v>
      </c>
    </row>
    <row r="107" spans="1:1" ht="15" hidden="1" customHeight="1" thickBot="1" x14ac:dyDescent="0.35">
      <c r="A107">
        <v>10201401</v>
      </c>
    </row>
    <row r="108" spans="1:1" ht="15" hidden="1" customHeight="1" thickBot="1" x14ac:dyDescent="0.35">
      <c r="A108">
        <v>20100101</v>
      </c>
    </row>
    <row r="109" spans="1:1" ht="15" hidden="1" customHeight="1" thickBot="1" x14ac:dyDescent="0.35">
      <c r="A109">
        <v>20100107</v>
      </c>
    </row>
    <row r="110" spans="1:1" ht="15" hidden="1" customHeight="1" thickBot="1" x14ac:dyDescent="0.35">
      <c r="A110">
        <v>20100108</v>
      </c>
    </row>
    <row r="111" spans="1:1" ht="15" hidden="1" customHeight="1" thickBot="1" x14ac:dyDescent="0.35">
      <c r="A111">
        <v>20100109</v>
      </c>
    </row>
    <row r="112" spans="1:1" ht="15" hidden="1" customHeight="1" thickBot="1" x14ac:dyDescent="0.35">
      <c r="A112">
        <v>20100201</v>
      </c>
    </row>
    <row r="113" spans="1:1" ht="15" hidden="1" customHeight="1" thickBot="1" x14ac:dyDescent="0.35">
      <c r="A113">
        <v>20100208</v>
      </c>
    </row>
    <row r="114" spans="1:1" ht="15" hidden="1" customHeight="1" thickBot="1" x14ac:dyDescent="0.35">
      <c r="A114">
        <v>20100209</v>
      </c>
    </row>
    <row r="115" spans="1:1" ht="15" hidden="1" customHeight="1" thickBot="1" x14ac:dyDescent="0.35">
      <c r="A115">
        <v>20100307</v>
      </c>
    </row>
    <row r="116" spans="1:1" ht="15" hidden="1" customHeight="1" thickBot="1" x14ac:dyDescent="0.35">
      <c r="A116">
        <v>20200101</v>
      </c>
    </row>
    <row r="117" spans="1:1" ht="15" hidden="1" customHeight="1" thickBot="1" x14ac:dyDescent="0.35">
      <c r="A117">
        <v>20200102</v>
      </c>
    </row>
    <row r="118" spans="1:1" ht="15" hidden="1" customHeight="1" thickBot="1" x14ac:dyDescent="0.35">
      <c r="A118">
        <v>20200108</v>
      </c>
    </row>
    <row r="119" spans="1:1" ht="15" hidden="1" customHeight="1" thickBot="1" x14ac:dyDescent="0.35">
      <c r="A119">
        <v>20200109</v>
      </c>
    </row>
    <row r="120" spans="1:1" ht="15" hidden="1" customHeight="1" thickBot="1" x14ac:dyDescent="0.35">
      <c r="A120">
        <v>20200201</v>
      </c>
    </row>
    <row r="121" spans="1:1" ht="15" hidden="1" customHeight="1" thickBot="1" x14ac:dyDescent="0.35">
      <c r="A121">
        <v>20200202</v>
      </c>
    </row>
    <row r="122" spans="1:1" ht="15" hidden="1" customHeight="1" thickBot="1" x14ac:dyDescent="0.35">
      <c r="A122">
        <v>20200203</v>
      </c>
    </row>
    <row r="123" spans="1:1" ht="15" hidden="1" customHeight="1" thickBot="1" x14ac:dyDescent="0.35">
      <c r="A123">
        <v>20200208</v>
      </c>
    </row>
    <row r="124" spans="1:1" ht="15" hidden="1" customHeight="1" thickBot="1" x14ac:dyDescent="0.35">
      <c r="A124">
        <v>20200209</v>
      </c>
    </row>
    <row r="125" spans="1:1" ht="15" hidden="1" customHeight="1" thickBot="1" x14ac:dyDescent="0.35">
      <c r="A125">
        <v>20200252</v>
      </c>
    </row>
    <row r="126" spans="1:1" ht="15" hidden="1" customHeight="1" thickBot="1" x14ac:dyDescent="0.35">
      <c r="A126">
        <v>20200253</v>
      </c>
    </row>
    <row r="127" spans="1:1" ht="15" hidden="1" customHeight="1" thickBot="1" x14ac:dyDescent="0.35">
      <c r="A127">
        <v>20200254</v>
      </c>
    </row>
    <row r="128" spans="1:1" ht="15" hidden="1" customHeight="1" thickBot="1" x14ac:dyDescent="0.35">
      <c r="A128">
        <v>20200301</v>
      </c>
    </row>
    <row r="129" spans="1:8" ht="15" hidden="1" customHeight="1" thickBot="1" x14ac:dyDescent="0.35">
      <c r="A129">
        <v>20200401</v>
      </c>
    </row>
    <row r="130" spans="1:8" ht="15" hidden="1" customHeight="1" thickBot="1" x14ac:dyDescent="0.35">
      <c r="A130">
        <v>20200402</v>
      </c>
    </row>
    <row r="131" spans="1:8" ht="15" hidden="1" customHeight="1" thickBot="1" x14ac:dyDescent="0.35">
      <c r="A131">
        <v>20200501</v>
      </c>
    </row>
    <row r="132" spans="1:8" ht="15" hidden="1" customHeight="1" thickBot="1" x14ac:dyDescent="0.35">
      <c r="A132">
        <v>20200902</v>
      </c>
    </row>
    <row r="133" spans="1:8" ht="15" hidden="1" customHeight="1" thickBot="1" x14ac:dyDescent="0.35">
      <c r="A133">
        <v>20300101</v>
      </c>
    </row>
    <row r="134" spans="1:8" ht="15" hidden="1" customHeight="1" thickBot="1" x14ac:dyDescent="0.35">
      <c r="A134">
        <v>20300201</v>
      </c>
    </row>
    <row r="135" spans="1:8" ht="15" hidden="1" customHeight="1" thickBot="1" x14ac:dyDescent="0.35">
      <c r="A135">
        <v>20300301</v>
      </c>
    </row>
    <row r="136" spans="1:8" ht="15" hidden="1" customHeight="1" thickBot="1" x14ac:dyDescent="0.35">
      <c r="A136">
        <v>30600301</v>
      </c>
    </row>
    <row r="137" spans="1:8" ht="15" hidden="1" customHeight="1" thickBot="1" x14ac:dyDescent="0.35">
      <c r="A137">
        <v>30600401</v>
      </c>
    </row>
    <row r="138" spans="1:8" ht="15" hidden="1" customHeight="1" thickBot="1" x14ac:dyDescent="0.35">
      <c r="A138">
        <v>30601201</v>
      </c>
    </row>
    <row r="139" spans="1:8" ht="15" hidden="1" customHeight="1" thickBot="1" x14ac:dyDescent="0.35">
      <c r="A139">
        <v>30602401</v>
      </c>
    </row>
    <row r="140" spans="1:8" ht="15" hidden="1" customHeight="1" thickBot="1" x14ac:dyDescent="0.35">
      <c r="A140">
        <v>30700104</v>
      </c>
    </row>
    <row r="141" spans="1:8" ht="15" hidden="1" customHeight="1" thickBot="1" x14ac:dyDescent="0.35">
      <c r="A141">
        <v>30700105</v>
      </c>
    </row>
    <row r="142" spans="1:8" ht="15" hidden="1" customHeight="1" thickBot="1" x14ac:dyDescent="0.35">
      <c r="A142">
        <v>30700106</v>
      </c>
    </row>
    <row r="143" spans="1:8" ht="16.2" customHeight="1" thickBot="1" x14ac:dyDescent="0.3">
      <c r="B143" s="116" t="s">
        <v>145</v>
      </c>
      <c r="C143" s="117"/>
      <c r="D143" s="118"/>
      <c r="E143" s="21"/>
      <c r="F143" s="21"/>
      <c r="G143" s="21"/>
      <c r="H143" s="19"/>
    </row>
    <row r="144" spans="1:8" ht="13.95" customHeight="1" x14ac:dyDescent="0.25">
      <c r="B144" s="22"/>
    </row>
    <row r="145" spans="2:8" ht="39.6" x14ac:dyDescent="0.25">
      <c r="B145" s="23" t="s">
        <v>55</v>
      </c>
      <c r="C145" s="119" t="s">
        <v>140</v>
      </c>
      <c r="D145" s="120"/>
    </row>
    <row r="146" spans="2:8" ht="26.4" x14ac:dyDescent="0.25">
      <c r="B146" s="23" t="s">
        <v>56</v>
      </c>
      <c r="C146" s="98" t="s">
        <v>141</v>
      </c>
      <c r="D146" s="99"/>
    </row>
    <row r="147" spans="2:8" x14ac:dyDescent="0.25">
      <c r="B147" s="110" t="s">
        <v>57</v>
      </c>
      <c r="C147" s="24" t="s">
        <v>58</v>
      </c>
      <c r="D147" s="25" t="s">
        <v>142</v>
      </c>
    </row>
    <row r="148" spans="2:8" x14ac:dyDescent="0.25">
      <c r="B148" s="111"/>
      <c r="C148" s="24" t="s">
        <v>59</v>
      </c>
      <c r="D148" s="25" t="s">
        <v>142</v>
      </c>
    </row>
    <row r="149" spans="2:8" x14ac:dyDescent="0.25">
      <c r="B149" s="111"/>
      <c r="C149" s="24" t="s">
        <v>60</v>
      </c>
      <c r="D149" s="25" t="s">
        <v>142</v>
      </c>
    </row>
    <row r="150" spans="2:8" x14ac:dyDescent="0.25">
      <c r="B150" s="111"/>
      <c r="C150" s="24" t="s">
        <v>61</v>
      </c>
      <c r="D150" s="25" t="s">
        <v>142</v>
      </c>
    </row>
    <row r="151" spans="2:8" x14ac:dyDescent="0.25">
      <c r="B151" s="111"/>
      <c r="C151" s="24" t="s">
        <v>62</v>
      </c>
      <c r="D151" s="25" t="s">
        <v>142</v>
      </c>
    </row>
    <row r="152" spans="2:8" x14ac:dyDescent="0.25">
      <c r="B152" s="112"/>
      <c r="C152" s="24" t="s">
        <v>63</v>
      </c>
      <c r="D152" s="25" t="s">
        <v>142</v>
      </c>
    </row>
    <row r="153" spans="2:8" ht="25.5" customHeight="1" x14ac:dyDescent="0.25">
      <c r="B153" s="23" t="s">
        <v>64</v>
      </c>
      <c r="C153" s="98" t="s">
        <v>143</v>
      </c>
      <c r="D153" s="99"/>
    </row>
    <row r="154" spans="2:8" ht="26.4" customHeight="1" x14ac:dyDescent="0.25">
      <c r="B154" s="26" t="s">
        <v>65</v>
      </c>
      <c r="C154" s="98" t="s">
        <v>144</v>
      </c>
      <c r="D154" s="99"/>
    </row>
    <row r="155" spans="2:8" x14ac:dyDescent="0.25">
      <c r="B155" s="35" t="s">
        <v>66</v>
      </c>
      <c r="C155" s="100">
        <v>10200401</v>
      </c>
      <c r="D155" s="101"/>
    </row>
    <row r="156" spans="2:8" ht="13.95" customHeight="1" x14ac:dyDescent="0.25">
      <c r="B156" s="27" t="s">
        <v>67</v>
      </c>
      <c r="C156" s="121"/>
      <c r="D156" s="121"/>
    </row>
    <row r="157" spans="2:8" ht="13.95" customHeight="1" x14ac:dyDescent="0.25">
      <c r="B157" s="28"/>
      <c r="C157" s="28"/>
      <c r="D157" s="28"/>
    </row>
    <row r="158" spans="2:8" ht="14.4" customHeight="1" x14ac:dyDescent="0.25">
      <c r="B158" s="113"/>
      <c r="C158" s="113"/>
      <c r="D158" s="113"/>
      <c r="E158" s="29" t="s">
        <v>48</v>
      </c>
      <c r="F158" s="29" t="s">
        <v>1</v>
      </c>
      <c r="G158" s="29" t="s">
        <v>2</v>
      </c>
      <c r="H158" s="30" t="s">
        <v>0</v>
      </c>
    </row>
    <row r="159" spans="2:8" ht="13.95" customHeight="1" x14ac:dyDescent="0.25">
      <c r="B159" s="114" t="s">
        <v>70</v>
      </c>
      <c r="C159" s="114"/>
      <c r="D159" s="114"/>
      <c r="E159" s="31" t="str">
        <f>+VLOOKUP(C155,'[4]Hoja1 (2)'!$A$1:$G$113,4,0)</f>
        <v>0.00676*PET6</v>
      </c>
      <c r="F159" s="31" t="str">
        <f>+VLOOKUP(C155,'[4]Hoja1 (2)'!$A$1:$G$113,2,0)</f>
        <v>0.02364*PET6</v>
      </c>
      <c r="G159" s="31" t="str">
        <f>+VLOOKUP(C155,'[4]Hoja1 (2)'!$A$1:$G$113,3,0)</f>
        <v>3.09*PET6</v>
      </c>
      <c r="H159" s="31" t="str">
        <f>+VLOOKUP(C155,'[4]Hoja1 (2)'!$A$1:$G$113,5,0)</f>
        <v>0.00181*PET6</v>
      </c>
    </row>
    <row r="160" spans="2:8" ht="13.95" customHeight="1" x14ac:dyDescent="0.25">
      <c r="B160" s="95" t="s">
        <v>71</v>
      </c>
      <c r="C160" s="96"/>
      <c r="D160" s="97"/>
      <c r="E160" s="31" t="e">
        <f>+VLOOKUP(C156,[5]Hoja1!$B$1:$F$24,3,0)</f>
        <v>#N/A</v>
      </c>
      <c r="F160" s="31" t="e">
        <f>+VLOOKUP(C156,[5]Hoja1!$B$1:$F$24,4,0)</f>
        <v>#N/A</v>
      </c>
      <c r="G160" s="31" t="e">
        <f>+VLOOKUP(C156,[5]Hoja1!$B$1:$F$24,5,0)</f>
        <v>#N/A</v>
      </c>
      <c r="H160" s="31" t="e">
        <f>+VLOOKUP(C156,[5]Hoja1!$B$1:$F$24,2,0)</f>
        <v>#N/A</v>
      </c>
    </row>
    <row r="164" spans="2:8" ht="14.4" thickBot="1" x14ac:dyDescent="0.3"/>
    <row r="165" spans="2:8" ht="16.2" thickBot="1" x14ac:dyDescent="0.3">
      <c r="B165" s="116" t="s">
        <v>146</v>
      </c>
      <c r="C165" s="117"/>
      <c r="D165" s="118"/>
      <c r="E165" s="21"/>
      <c r="F165" s="21"/>
      <c r="G165" s="21"/>
      <c r="H165" s="19"/>
    </row>
    <row r="166" spans="2:8" x14ac:dyDescent="0.25">
      <c r="B166" s="22"/>
    </row>
    <row r="167" spans="2:8" ht="39.6" x14ac:dyDescent="0.25">
      <c r="B167" s="23" t="s">
        <v>55</v>
      </c>
      <c r="C167" s="98" t="s">
        <v>140</v>
      </c>
      <c r="D167" s="99"/>
    </row>
    <row r="168" spans="2:8" ht="26.4" x14ac:dyDescent="0.25">
      <c r="B168" s="23" t="s">
        <v>56</v>
      </c>
      <c r="C168" s="98" t="s">
        <v>141</v>
      </c>
      <c r="D168" s="99"/>
    </row>
    <row r="169" spans="2:8" x14ac:dyDescent="0.25">
      <c r="B169" s="110" t="s">
        <v>57</v>
      </c>
      <c r="C169" s="24" t="s">
        <v>58</v>
      </c>
      <c r="D169" s="25" t="s">
        <v>142</v>
      </c>
    </row>
    <row r="170" spans="2:8" x14ac:dyDescent="0.25">
      <c r="B170" s="111"/>
      <c r="C170" s="24" t="s">
        <v>59</v>
      </c>
      <c r="D170" s="25" t="s">
        <v>142</v>
      </c>
    </row>
    <row r="171" spans="2:8" x14ac:dyDescent="0.25">
      <c r="B171" s="111"/>
      <c r="C171" s="24" t="s">
        <v>60</v>
      </c>
      <c r="D171" s="25" t="s">
        <v>142</v>
      </c>
    </row>
    <row r="172" spans="2:8" x14ac:dyDescent="0.25">
      <c r="B172" s="111"/>
      <c r="C172" s="24" t="s">
        <v>61</v>
      </c>
      <c r="D172" s="25" t="s">
        <v>142</v>
      </c>
    </row>
    <row r="173" spans="2:8" x14ac:dyDescent="0.25">
      <c r="B173" s="111"/>
      <c r="C173" s="24" t="s">
        <v>62</v>
      </c>
      <c r="D173" s="25" t="s">
        <v>142</v>
      </c>
    </row>
    <row r="174" spans="2:8" x14ac:dyDescent="0.25">
      <c r="B174" s="112"/>
      <c r="C174" s="24" t="s">
        <v>63</v>
      </c>
      <c r="D174" s="25" t="s">
        <v>142</v>
      </c>
    </row>
    <row r="175" spans="2:8" ht="25.5" customHeight="1" x14ac:dyDescent="0.25">
      <c r="B175" s="23" t="s">
        <v>64</v>
      </c>
      <c r="C175" s="98" t="s">
        <v>143</v>
      </c>
      <c r="D175" s="99"/>
    </row>
    <row r="176" spans="2:8" ht="26.4" x14ac:dyDescent="0.25">
      <c r="B176" s="26" t="s">
        <v>65</v>
      </c>
      <c r="C176" s="98" t="s">
        <v>144</v>
      </c>
      <c r="D176" s="99"/>
    </row>
    <row r="177" spans="2:8" x14ac:dyDescent="0.25">
      <c r="B177" s="35" t="s">
        <v>66</v>
      </c>
      <c r="C177" s="100">
        <v>10200601</v>
      </c>
      <c r="D177" s="101"/>
    </row>
    <row r="178" spans="2:8" x14ac:dyDescent="0.25">
      <c r="B178" s="27" t="s">
        <v>67</v>
      </c>
      <c r="C178" s="121"/>
      <c r="D178" s="121"/>
    </row>
    <row r="179" spans="2:8" x14ac:dyDescent="0.25">
      <c r="B179" s="28"/>
      <c r="C179" s="28"/>
      <c r="D179" s="28"/>
    </row>
    <row r="180" spans="2:8" ht="14.4" x14ac:dyDescent="0.25">
      <c r="B180" s="113"/>
      <c r="C180" s="113"/>
      <c r="D180" s="113"/>
      <c r="E180" s="29" t="s">
        <v>48</v>
      </c>
      <c r="F180" s="29" t="s">
        <v>1</v>
      </c>
      <c r="G180" s="29" t="s">
        <v>2</v>
      </c>
      <c r="H180" s="30" t="s">
        <v>0</v>
      </c>
    </row>
    <row r="181" spans="2:8" x14ac:dyDescent="0.25">
      <c r="B181" s="114" t="s">
        <v>70</v>
      </c>
      <c r="C181" s="114"/>
      <c r="D181" s="114"/>
      <c r="E181" s="31" t="str">
        <f>+VLOOKUP(C177,'[4]Hoja1 (2)'!$A$1:$G$113,4,0)</f>
        <v>0.00226*GNAT</v>
      </c>
      <c r="F181" s="31" t="str">
        <f>+VLOOKUP(C177,'[4]Hoja1 (2)'!$A$1:$G$113,2,0)</f>
        <v>0.00028*GNAT</v>
      </c>
      <c r="G181" s="31" t="str">
        <f>+VLOOKUP(C177,'[4]Hoja1 (2)'!$A$1:$G$113,3,0)</f>
        <v>2.69*GNAT</v>
      </c>
      <c r="H181" s="31" t="str">
        <f>+VLOOKUP(C177,'[4]Hoja1 (2)'!$A$1:$G$113,5,0)</f>
        <v>0.00017*GNAT</v>
      </c>
    </row>
    <row r="182" spans="2:8" ht="14.25" customHeight="1" x14ac:dyDescent="0.25">
      <c r="B182" s="95" t="s">
        <v>71</v>
      </c>
      <c r="C182" s="96"/>
      <c r="D182" s="97"/>
      <c r="E182" s="31" t="e">
        <f>+VLOOKUP(C178,[5]Hoja1!$B$1:$F$24,3,0)</f>
        <v>#N/A</v>
      </c>
      <c r="F182" s="31" t="e">
        <f>+VLOOKUP(C178,[5]Hoja1!$B$1:$F$24,4,0)</f>
        <v>#N/A</v>
      </c>
      <c r="G182" s="31" t="e">
        <f>+VLOOKUP(C178,[5]Hoja1!$B$1:$F$24,5,0)</f>
        <v>#N/A</v>
      </c>
      <c r="H182" s="31" t="e">
        <f>+VLOOKUP(C178,[5]Hoja1!$B$1:$F$24,2,0)</f>
        <v>#N/A</v>
      </c>
    </row>
    <row r="186" spans="2:8" ht="14.4" thickBot="1" x14ac:dyDescent="0.3"/>
    <row r="187" spans="2:8" ht="16.2" thickBot="1" x14ac:dyDescent="0.3">
      <c r="B187" s="107" t="s">
        <v>147</v>
      </c>
      <c r="C187" s="122"/>
      <c r="D187" s="123"/>
      <c r="E187" s="21"/>
      <c r="F187" s="21"/>
      <c r="G187" s="21"/>
      <c r="H187" s="19"/>
    </row>
    <row r="188" spans="2:8" x14ac:dyDescent="0.25">
      <c r="B188" s="22"/>
    </row>
    <row r="189" spans="2:8" ht="39.6" x14ac:dyDescent="0.25">
      <c r="B189" s="23" t="s">
        <v>55</v>
      </c>
      <c r="C189" s="98" t="s">
        <v>140</v>
      </c>
      <c r="D189" s="99"/>
    </row>
    <row r="190" spans="2:8" ht="26.4" x14ac:dyDescent="0.25">
      <c r="B190" s="23" t="s">
        <v>56</v>
      </c>
      <c r="C190" s="98" t="s">
        <v>141</v>
      </c>
      <c r="D190" s="99"/>
    </row>
    <row r="191" spans="2:8" x14ac:dyDescent="0.25">
      <c r="B191" s="114" t="s">
        <v>57</v>
      </c>
      <c r="C191" s="24" t="s">
        <v>58</v>
      </c>
      <c r="D191" s="25" t="s">
        <v>142</v>
      </c>
    </row>
    <row r="192" spans="2:8" x14ac:dyDescent="0.25">
      <c r="B192" s="114"/>
      <c r="C192" s="24" t="s">
        <v>59</v>
      </c>
      <c r="D192" s="25" t="s">
        <v>142</v>
      </c>
    </row>
    <row r="193" spans="2:8" x14ac:dyDescent="0.25">
      <c r="B193" s="114"/>
      <c r="C193" s="24" t="s">
        <v>60</v>
      </c>
      <c r="D193" s="25" t="s">
        <v>142</v>
      </c>
    </row>
    <row r="194" spans="2:8" x14ac:dyDescent="0.25">
      <c r="B194" s="114"/>
      <c r="C194" s="24" t="s">
        <v>61</v>
      </c>
      <c r="D194" s="25" t="s">
        <v>142</v>
      </c>
    </row>
    <row r="195" spans="2:8" x14ac:dyDescent="0.25">
      <c r="B195" s="114"/>
      <c r="C195" s="24" t="s">
        <v>62</v>
      </c>
      <c r="D195" s="25" t="s">
        <v>142</v>
      </c>
    </row>
    <row r="196" spans="2:8" x14ac:dyDescent="0.25">
      <c r="B196" s="114"/>
      <c r="C196" s="24" t="s">
        <v>63</v>
      </c>
      <c r="D196" s="25" t="s">
        <v>142</v>
      </c>
    </row>
    <row r="197" spans="2:8" ht="26.4" x14ac:dyDescent="0.25">
      <c r="B197" s="23" t="s">
        <v>64</v>
      </c>
      <c r="C197" s="98" t="s">
        <v>143</v>
      </c>
      <c r="D197" s="99"/>
    </row>
    <row r="198" spans="2:8" ht="26.4" x14ac:dyDescent="0.25">
      <c r="B198" s="26" t="s">
        <v>65</v>
      </c>
      <c r="C198" s="98" t="s">
        <v>144</v>
      </c>
      <c r="D198" s="99"/>
    </row>
    <row r="199" spans="2:8" x14ac:dyDescent="0.25">
      <c r="B199" s="35" t="s">
        <v>66</v>
      </c>
      <c r="C199" s="100">
        <v>10200401</v>
      </c>
      <c r="D199" s="101"/>
    </row>
    <row r="200" spans="2:8" ht="25.5" customHeight="1" x14ac:dyDescent="0.25">
      <c r="B200" s="27" t="s">
        <v>67</v>
      </c>
      <c r="C200" s="121"/>
      <c r="D200" s="121"/>
    </row>
    <row r="201" spans="2:8" x14ac:dyDescent="0.25">
      <c r="B201" s="28"/>
      <c r="C201" s="28"/>
      <c r="D201" s="28"/>
    </row>
    <row r="202" spans="2:8" ht="14.4" x14ac:dyDescent="0.25">
      <c r="B202" s="113"/>
      <c r="C202" s="113"/>
      <c r="D202" s="113"/>
      <c r="E202" s="29" t="s">
        <v>48</v>
      </c>
      <c r="F202" s="29" t="s">
        <v>1</v>
      </c>
      <c r="G202" s="29" t="s">
        <v>2</v>
      </c>
      <c r="H202" s="30" t="s">
        <v>0</v>
      </c>
    </row>
    <row r="203" spans="2:8" x14ac:dyDescent="0.25">
      <c r="B203" s="114" t="s">
        <v>70</v>
      </c>
      <c r="C203" s="114"/>
      <c r="D203" s="114"/>
      <c r="E203" s="31" t="str">
        <f>+VLOOKUP(C199,'[4]Hoja1 (2)'!$A$1:$G$113,4,0)</f>
        <v>0.00676*PET6</v>
      </c>
      <c r="F203" s="31" t="str">
        <f>+VLOOKUP(C199,'[4]Hoja1 (2)'!$A$1:$G$113,2,0)</f>
        <v>0.02364*PET6</v>
      </c>
      <c r="G203" s="31" t="str">
        <f>+VLOOKUP(C199,'[4]Hoja1 (2)'!$A$1:$G$113,3,0)</f>
        <v>3.09*PET6</v>
      </c>
      <c r="H203" s="31" t="str">
        <f>+VLOOKUP(C199,'[4]Hoja1 (2)'!$A$1:$G$113,5,0)</f>
        <v>0.00181*PET6</v>
      </c>
    </row>
    <row r="204" spans="2:8" x14ac:dyDescent="0.25">
      <c r="B204" s="95" t="s">
        <v>71</v>
      </c>
      <c r="C204" s="96"/>
      <c r="D204" s="97"/>
      <c r="E204" s="31" t="e">
        <f>+VLOOKUP(C200,[5]Hoja1!$B$1:$F$24,3,0)</f>
        <v>#N/A</v>
      </c>
      <c r="F204" s="31" t="e">
        <f>+VLOOKUP(C200,[5]Hoja1!$B$1:$F$24,4,0)</f>
        <v>#N/A</v>
      </c>
      <c r="G204" s="31" t="e">
        <f>+VLOOKUP(C200,[5]Hoja1!$B$1:$F$24,5,0)</f>
        <v>#N/A</v>
      </c>
      <c r="H204" s="31" t="e">
        <f>+VLOOKUP(C200,[5]Hoja1!$B$1:$F$24,2,0)</f>
        <v>#N/A</v>
      </c>
    </row>
    <row r="207" spans="2:8" ht="14.25" customHeight="1" x14ac:dyDescent="0.25"/>
    <row r="208" spans="2:8" ht="14.4" thickBot="1" x14ac:dyDescent="0.3"/>
    <row r="209" spans="2:8" ht="16.2" thickBot="1" x14ac:dyDescent="0.3">
      <c r="B209" s="107" t="s">
        <v>148</v>
      </c>
      <c r="C209" s="108"/>
      <c r="D209" s="109"/>
      <c r="E209" s="21"/>
      <c r="F209" s="21"/>
      <c r="G209" s="21"/>
      <c r="H209" s="19"/>
    </row>
    <row r="210" spans="2:8" x14ac:dyDescent="0.25">
      <c r="B210" s="22"/>
    </row>
    <row r="211" spans="2:8" ht="39.6" x14ac:dyDescent="0.25">
      <c r="B211" s="23" t="s">
        <v>55</v>
      </c>
      <c r="C211" s="98" t="s">
        <v>140</v>
      </c>
      <c r="D211" s="99"/>
    </row>
    <row r="212" spans="2:8" ht="26.4" x14ac:dyDescent="0.25">
      <c r="B212" s="23" t="s">
        <v>56</v>
      </c>
      <c r="C212" s="98" t="s">
        <v>141</v>
      </c>
      <c r="D212" s="99"/>
    </row>
    <row r="213" spans="2:8" x14ac:dyDescent="0.25">
      <c r="B213" s="110" t="s">
        <v>57</v>
      </c>
      <c r="C213" s="24" t="s">
        <v>58</v>
      </c>
      <c r="D213" s="25" t="s">
        <v>142</v>
      </c>
    </row>
    <row r="214" spans="2:8" x14ac:dyDescent="0.25">
      <c r="B214" s="111"/>
      <c r="C214" s="24" t="s">
        <v>59</v>
      </c>
      <c r="D214" s="25" t="s">
        <v>142</v>
      </c>
    </row>
    <row r="215" spans="2:8" x14ac:dyDescent="0.25">
      <c r="B215" s="111"/>
      <c r="C215" s="24" t="s">
        <v>60</v>
      </c>
      <c r="D215" s="25" t="s">
        <v>142</v>
      </c>
    </row>
    <row r="216" spans="2:8" x14ac:dyDescent="0.25">
      <c r="B216" s="111"/>
      <c r="C216" s="24" t="s">
        <v>61</v>
      </c>
      <c r="D216" s="25" t="s">
        <v>142</v>
      </c>
    </row>
    <row r="217" spans="2:8" x14ac:dyDescent="0.25">
      <c r="B217" s="111"/>
      <c r="C217" s="24" t="s">
        <v>62</v>
      </c>
      <c r="D217" s="25" t="s">
        <v>142</v>
      </c>
    </row>
    <row r="218" spans="2:8" x14ac:dyDescent="0.25">
      <c r="B218" s="112"/>
      <c r="C218" s="24" t="s">
        <v>63</v>
      </c>
      <c r="D218" s="25" t="s">
        <v>142</v>
      </c>
    </row>
    <row r="219" spans="2:8" ht="26.4" x14ac:dyDescent="0.25">
      <c r="B219" s="23" t="s">
        <v>64</v>
      </c>
      <c r="C219" s="98" t="s">
        <v>143</v>
      </c>
      <c r="D219" s="99"/>
    </row>
    <row r="220" spans="2:8" ht="26.4" x14ac:dyDescent="0.25">
      <c r="B220" s="26" t="s">
        <v>65</v>
      </c>
      <c r="C220" s="98" t="s">
        <v>144</v>
      </c>
      <c r="D220" s="99"/>
    </row>
    <row r="221" spans="2:8" x14ac:dyDescent="0.25">
      <c r="B221" s="35" t="s">
        <v>66</v>
      </c>
      <c r="C221" s="100">
        <v>10200601</v>
      </c>
      <c r="D221" s="101"/>
    </row>
    <row r="222" spans="2:8" ht="25.5" customHeight="1" x14ac:dyDescent="0.25">
      <c r="B222" s="27" t="s">
        <v>67</v>
      </c>
      <c r="C222" s="121"/>
      <c r="D222" s="121"/>
    </row>
    <row r="223" spans="2:8" x14ac:dyDescent="0.25">
      <c r="B223" s="28"/>
      <c r="C223" s="28"/>
      <c r="D223" s="28"/>
    </row>
    <row r="224" spans="2:8" ht="14.4" x14ac:dyDescent="0.25">
      <c r="B224" s="113"/>
      <c r="C224" s="113"/>
      <c r="D224" s="113"/>
      <c r="E224" s="29" t="s">
        <v>48</v>
      </c>
      <c r="F224" s="29" t="s">
        <v>1</v>
      </c>
      <c r="G224" s="29" t="s">
        <v>2</v>
      </c>
      <c r="H224" s="30" t="s">
        <v>0</v>
      </c>
    </row>
    <row r="225" spans="2:8" x14ac:dyDescent="0.25">
      <c r="B225" s="114" t="s">
        <v>70</v>
      </c>
      <c r="C225" s="114"/>
      <c r="D225" s="114"/>
      <c r="E225" s="31" t="str">
        <f>+VLOOKUP(C221,'[4]Hoja1 (2)'!$A$1:$G$113,4,0)</f>
        <v>0.00226*GNAT</v>
      </c>
      <c r="F225" s="31" t="str">
        <f>+VLOOKUP(C221,'[4]Hoja1 (2)'!$A$1:$G$113,2,0)</f>
        <v>0.00028*GNAT</v>
      </c>
      <c r="G225" s="31" t="str">
        <f>+VLOOKUP(C221,'[4]Hoja1 (2)'!$A$1:$G$113,3,0)</f>
        <v>2.69*GNAT</v>
      </c>
      <c r="H225" s="31" t="str">
        <f>+VLOOKUP(C221,'[4]Hoja1 (2)'!$A$1:$G$113,5,0)</f>
        <v>0.00017*GNAT</v>
      </c>
    </row>
    <row r="226" spans="2:8" x14ac:dyDescent="0.25">
      <c r="B226" s="95" t="s">
        <v>71</v>
      </c>
      <c r="C226" s="96"/>
      <c r="D226" s="97"/>
      <c r="E226" s="31" t="e">
        <f>+VLOOKUP(C222,[5]Hoja1!$B$1:$F$24,3,0)</f>
        <v>#N/A</v>
      </c>
      <c r="F226" s="31" t="e">
        <f>+VLOOKUP(C222,[5]Hoja1!$B$1:$F$24,4,0)</f>
        <v>#N/A</v>
      </c>
      <c r="G226" s="31" t="e">
        <f>+VLOOKUP(C222,[5]Hoja1!$B$1:$F$24,5,0)</f>
        <v>#N/A</v>
      </c>
      <c r="H226" s="31" t="e">
        <f>+VLOOKUP(C222,[5]Hoja1!$B$1:$F$24,2,0)</f>
        <v>#N/A</v>
      </c>
    </row>
    <row r="229" spans="2:8" ht="14.25" customHeight="1" x14ac:dyDescent="0.25"/>
    <row r="230" spans="2:8" ht="14.4" thickBot="1" x14ac:dyDescent="0.3"/>
    <row r="231" spans="2:8" ht="16.2" thickBot="1" x14ac:dyDescent="0.3">
      <c r="B231" s="107" t="s">
        <v>149</v>
      </c>
      <c r="C231" s="108"/>
      <c r="D231" s="109"/>
      <c r="E231" s="21"/>
      <c r="F231" s="21"/>
      <c r="G231" s="21"/>
      <c r="H231" s="19"/>
    </row>
    <row r="232" spans="2:8" x14ac:dyDescent="0.25">
      <c r="B232" s="22"/>
    </row>
    <row r="233" spans="2:8" ht="39.6" x14ac:dyDescent="0.25">
      <c r="B233" s="23" t="s">
        <v>55</v>
      </c>
      <c r="C233" s="98" t="s">
        <v>140</v>
      </c>
      <c r="D233" s="99"/>
    </row>
    <row r="234" spans="2:8" ht="26.4" x14ac:dyDescent="0.25">
      <c r="B234" s="23" t="s">
        <v>56</v>
      </c>
      <c r="C234" s="98" t="s">
        <v>141</v>
      </c>
      <c r="D234" s="99"/>
    </row>
    <row r="235" spans="2:8" x14ac:dyDescent="0.25">
      <c r="B235" s="110" t="s">
        <v>57</v>
      </c>
      <c r="C235" s="24" t="s">
        <v>58</v>
      </c>
      <c r="D235" s="25" t="s">
        <v>142</v>
      </c>
    </row>
    <row r="236" spans="2:8" x14ac:dyDescent="0.25">
      <c r="B236" s="111"/>
      <c r="C236" s="24" t="s">
        <v>59</v>
      </c>
      <c r="D236" s="25" t="s">
        <v>142</v>
      </c>
    </row>
    <row r="237" spans="2:8" x14ac:dyDescent="0.25">
      <c r="B237" s="111"/>
      <c r="C237" s="24" t="s">
        <v>60</v>
      </c>
      <c r="D237" s="25" t="s">
        <v>142</v>
      </c>
    </row>
    <row r="238" spans="2:8" x14ac:dyDescent="0.25">
      <c r="B238" s="111"/>
      <c r="C238" s="24" t="s">
        <v>61</v>
      </c>
      <c r="D238" s="25" t="s">
        <v>142</v>
      </c>
    </row>
    <row r="239" spans="2:8" x14ac:dyDescent="0.25">
      <c r="B239" s="111"/>
      <c r="C239" s="24" t="s">
        <v>62</v>
      </c>
      <c r="D239" s="25" t="s">
        <v>142</v>
      </c>
    </row>
    <row r="240" spans="2:8" x14ac:dyDescent="0.25">
      <c r="B240" s="112"/>
      <c r="C240" s="24" t="s">
        <v>63</v>
      </c>
      <c r="D240" s="25" t="s">
        <v>142</v>
      </c>
    </row>
    <row r="241" spans="2:8" ht="26.4" x14ac:dyDescent="0.25">
      <c r="B241" s="23" t="s">
        <v>64</v>
      </c>
      <c r="C241" s="98" t="s">
        <v>143</v>
      </c>
      <c r="D241" s="99"/>
    </row>
    <row r="242" spans="2:8" ht="26.4" x14ac:dyDescent="0.25">
      <c r="B242" s="26" t="s">
        <v>65</v>
      </c>
      <c r="C242" s="98" t="s">
        <v>144</v>
      </c>
      <c r="D242" s="99"/>
    </row>
    <row r="243" spans="2:8" x14ac:dyDescent="0.25">
      <c r="B243" s="35" t="s">
        <v>66</v>
      </c>
      <c r="C243" s="100">
        <v>10200401</v>
      </c>
      <c r="D243" s="101"/>
    </row>
    <row r="244" spans="2:8" ht="25.5" customHeight="1" x14ac:dyDescent="0.25">
      <c r="B244" s="27" t="s">
        <v>67</v>
      </c>
      <c r="C244" s="102"/>
      <c r="D244" s="103"/>
    </row>
    <row r="245" spans="2:8" x14ac:dyDescent="0.25">
      <c r="B245" s="28"/>
      <c r="C245" s="28"/>
      <c r="D245" s="28"/>
    </row>
    <row r="246" spans="2:8" ht="14.4" x14ac:dyDescent="0.25">
      <c r="B246" s="104"/>
      <c r="C246" s="105"/>
      <c r="D246" s="106"/>
      <c r="E246" s="29" t="s">
        <v>48</v>
      </c>
      <c r="F246" s="29" t="s">
        <v>1</v>
      </c>
      <c r="G246" s="29" t="s">
        <v>2</v>
      </c>
      <c r="H246" s="30" t="s">
        <v>0</v>
      </c>
    </row>
    <row r="247" spans="2:8" x14ac:dyDescent="0.25">
      <c r="B247" s="92" t="s">
        <v>70</v>
      </c>
      <c r="C247" s="93"/>
      <c r="D247" s="94"/>
      <c r="E247" s="31" t="str">
        <f>+VLOOKUP(C243,'[4]Hoja1 (2)'!$A$1:$G$113,4,0)</f>
        <v>0.00676*PET6</v>
      </c>
      <c r="F247" s="31" t="str">
        <f>+VLOOKUP(C243,'[4]Hoja1 (2)'!$A$1:$G$113,2,0)</f>
        <v>0.02364*PET6</v>
      </c>
      <c r="G247" s="31" t="str">
        <f>+VLOOKUP(C243,'[4]Hoja1 (2)'!$A$1:$G$113,3,0)</f>
        <v>3.09*PET6</v>
      </c>
      <c r="H247" s="31" t="str">
        <f>+VLOOKUP(C243,'[4]Hoja1 (2)'!$A$1:$G$113,5,0)</f>
        <v>0.00181*PET6</v>
      </c>
    </row>
    <row r="248" spans="2:8" x14ac:dyDescent="0.25">
      <c r="B248" s="95" t="s">
        <v>71</v>
      </c>
      <c r="C248" s="96"/>
      <c r="D248" s="97"/>
      <c r="E248" s="31" t="e">
        <f>+VLOOKUP(C244,[5]Hoja1!$B$1:$F$24,3,0)</f>
        <v>#N/A</v>
      </c>
      <c r="F248" s="31" t="e">
        <f>+VLOOKUP(C244,[5]Hoja1!$B$1:$F$24,4,0)</f>
        <v>#N/A</v>
      </c>
      <c r="G248" s="31" t="e">
        <f>+VLOOKUP(C244,[5]Hoja1!$B$1:$F$24,5,0)</f>
        <v>#N/A</v>
      </c>
      <c r="H248" s="31" t="e">
        <f>+VLOOKUP(C244,[5]Hoja1!$B$1:$F$24,2,0)</f>
        <v>#N/A</v>
      </c>
    </row>
    <row r="251" spans="2:8" ht="14.25" customHeight="1" x14ac:dyDescent="0.25"/>
    <row r="252" spans="2:8" ht="13.5" customHeight="1" thickBot="1" x14ac:dyDescent="0.3"/>
    <row r="253" spans="2:8" ht="13.5" customHeight="1" thickBot="1" x14ac:dyDescent="0.3">
      <c r="B253" s="107" t="s">
        <v>150</v>
      </c>
      <c r="C253" s="108"/>
      <c r="D253" s="109"/>
      <c r="E253" s="21"/>
      <c r="F253" s="21"/>
      <c r="G253" s="21"/>
      <c r="H253" s="19"/>
    </row>
    <row r="254" spans="2:8" ht="13.5" customHeight="1" x14ac:dyDescent="0.25">
      <c r="B254" s="22"/>
    </row>
    <row r="255" spans="2:8" ht="13.5" customHeight="1" x14ac:dyDescent="0.25">
      <c r="B255" s="23" t="s">
        <v>55</v>
      </c>
      <c r="C255" s="98" t="s">
        <v>140</v>
      </c>
      <c r="D255" s="99"/>
    </row>
    <row r="256" spans="2:8" ht="13.5" customHeight="1" x14ac:dyDescent="0.25">
      <c r="B256" s="23" t="s">
        <v>56</v>
      </c>
      <c r="C256" s="98" t="s">
        <v>141</v>
      </c>
      <c r="D256" s="99"/>
    </row>
    <row r="257" spans="2:8" ht="13.5" customHeight="1" x14ac:dyDescent="0.25">
      <c r="B257" s="110" t="s">
        <v>57</v>
      </c>
      <c r="C257" s="24" t="s">
        <v>58</v>
      </c>
      <c r="D257" s="25" t="s">
        <v>142</v>
      </c>
    </row>
    <row r="258" spans="2:8" ht="13.5" customHeight="1" x14ac:dyDescent="0.25">
      <c r="B258" s="111"/>
      <c r="C258" s="24" t="s">
        <v>59</v>
      </c>
      <c r="D258" s="25" t="s">
        <v>142</v>
      </c>
    </row>
    <row r="259" spans="2:8" ht="12" customHeight="1" x14ac:dyDescent="0.25">
      <c r="B259" s="111"/>
      <c r="C259" s="24" t="s">
        <v>60</v>
      </c>
      <c r="D259" s="25" t="s">
        <v>142</v>
      </c>
    </row>
    <row r="260" spans="2:8" x14ac:dyDescent="0.25">
      <c r="B260" s="111"/>
      <c r="C260" s="24" t="s">
        <v>61</v>
      </c>
      <c r="D260" s="25" t="s">
        <v>142</v>
      </c>
    </row>
    <row r="261" spans="2:8" x14ac:dyDescent="0.25">
      <c r="B261" s="111"/>
      <c r="C261" s="24" t="s">
        <v>62</v>
      </c>
      <c r="D261" s="25" t="s">
        <v>142</v>
      </c>
    </row>
    <row r="262" spans="2:8" x14ac:dyDescent="0.25">
      <c r="B262" s="112"/>
      <c r="C262" s="24" t="s">
        <v>63</v>
      </c>
      <c r="D262" s="25" t="s">
        <v>142</v>
      </c>
    </row>
    <row r="263" spans="2:8" ht="26.4" x14ac:dyDescent="0.25">
      <c r="B263" s="23" t="s">
        <v>64</v>
      </c>
      <c r="C263" s="98" t="s">
        <v>143</v>
      </c>
      <c r="D263" s="99"/>
    </row>
    <row r="264" spans="2:8" ht="26.4" x14ac:dyDescent="0.25">
      <c r="B264" s="26" t="s">
        <v>65</v>
      </c>
      <c r="C264" s="98" t="s">
        <v>144</v>
      </c>
      <c r="D264" s="99"/>
    </row>
    <row r="265" spans="2:8" x14ac:dyDescent="0.25">
      <c r="B265" s="35" t="s">
        <v>66</v>
      </c>
      <c r="C265" s="100">
        <v>10200601</v>
      </c>
      <c r="D265" s="101"/>
    </row>
    <row r="266" spans="2:8" x14ac:dyDescent="0.25">
      <c r="B266" s="27" t="s">
        <v>67</v>
      </c>
      <c r="C266" s="121"/>
      <c r="D266" s="121"/>
    </row>
    <row r="267" spans="2:8" x14ac:dyDescent="0.25">
      <c r="B267" s="28"/>
      <c r="C267" s="28"/>
      <c r="D267" s="28"/>
    </row>
    <row r="268" spans="2:8" ht="14.4" x14ac:dyDescent="0.25">
      <c r="B268" s="113"/>
      <c r="C268" s="113"/>
      <c r="D268" s="113"/>
      <c r="E268" s="29" t="s">
        <v>48</v>
      </c>
      <c r="F268" s="29" t="s">
        <v>1</v>
      </c>
      <c r="G268" s="29" t="s">
        <v>2</v>
      </c>
      <c r="H268" s="30" t="s">
        <v>0</v>
      </c>
    </row>
    <row r="269" spans="2:8" x14ac:dyDescent="0.25">
      <c r="B269" s="114" t="s">
        <v>70</v>
      </c>
      <c r="C269" s="114"/>
      <c r="D269" s="114"/>
      <c r="E269" s="31" t="str">
        <f>+VLOOKUP(C265,'[4]Hoja1 (2)'!$A$1:$G$113,4,0)</f>
        <v>0.00226*GNAT</v>
      </c>
      <c r="F269" s="31" t="str">
        <f>+VLOOKUP(C265,'[4]Hoja1 (2)'!$A$1:$G$113,2,0)</f>
        <v>0.00028*GNAT</v>
      </c>
      <c r="G269" s="31" t="str">
        <f>+VLOOKUP(C265,'[4]Hoja1 (2)'!$A$1:$G$113,3,0)</f>
        <v>2.69*GNAT</v>
      </c>
      <c r="H269" s="31" t="str">
        <f>+VLOOKUP(C265,'[4]Hoja1 (2)'!$A$1:$G$113,5,0)</f>
        <v>0.00017*GNAT</v>
      </c>
    </row>
    <row r="270" spans="2:8" x14ac:dyDescent="0.25">
      <c r="B270" s="95" t="s">
        <v>71</v>
      </c>
      <c r="C270" s="96"/>
      <c r="D270" s="97"/>
      <c r="E270" s="31" t="e">
        <f>+VLOOKUP(C266,[5]Hoja1!$B$1:$F$24,3,0)</f>
        <v>#N/A</v>
      </c>
      <c r="F270" s="31" t="e">
        <f>+VLOOKUP(C266,[5]Hoja1!$B$1:$F$24,4,0)</f>
        <v>#N/A</v>
      </c>
      <c r="G270" s="31" t="e">
        <f>+VLOOKUP(C266,[5]Hoja1!$B$1:$F$24,5,0)</f>
        <v>#N/A</v>
      </c>
      <c r="H270" s="31" t="e">
        <f>+VLOOKUP(C266,[5]Hoja1!$B$1:$F$24,2,0)</f>
        <v>#N/A</v>
      </c>
    </row>
    <row r="273" spans="2:8" ht="25.5" customHeight="1" x14ac:dyDescent="0.25"/>
    <row r="274" spans="2:8" ht="14.4" thickBot="1" x14ac:dyDescent="0.3"/>
    <row r="275" spans="2:8" ht="16.2" thickBot="1" x14ac:dyDescent="0.3">
      <c r="B275" s="107" t="s">
        <v>151</v>
      </c>
      <c r="C275" s="108"/>
      <c r="D275" s="109"/>
      <c r="E275" s="21"/>
      <c r="F275" s="21"/>
      <c r="G275" s="21"/>
      <c r="H275" s="19"/>
    </row>
    <row r="276" spans="2:8" x14ac:dyDescent="0.25">
      <c r="B276" s="22"/>
    </row>
    <row r="277" spans="2:8" ht="39.6" x14ac:dyDescent="0.25">
      <c r="B277" s="23" t="s">
        <v>55</v>
      </c>
      <c r="C277" s="98" t="s">
        <v>140</v>
      </c>
      <c r="D277" s="99"/>
    </row>
    <row r="278" spans="2:8" ht="26.4" x14ac:dyDescent="0.25">
      <c r="B278" s="23" t="s">
        <v>56</v>
      </c>
      <c r="C278" s="98" t="s">
        <v>141</v>
      </c>
      <c r="D278" s="99"/>
    </row>
    <row r="279" spans="2:8" x14ac:dyDescent="0.25">
      <c r="B279" s="110" t="s">
        <v>57</v>
      </c>
      <c r="C279" s="24" t="s">
        <v>58</v>
      </c>
      <c r="D279" s="25" t="s">
        <v>142</v>
      </c>
    </row>
    <row r="280" spans="2:8" ht="14.25" customHeight="1" x14ac:dyDescent="0.25">
      <c r="B280" s="111"/>
      <c r="C280" s="24" t="s">
        <v>59</v>
      </c>
      <c r="D280" s="25" t="s">
        <v>142</v>
      </c>
    </row>
    <row r="281" spans="2:8" x14ac:dyDescent="0.25">
      <c r="B281" s="111"/>
      <c r="C281" s="24" t="s">
        <v>60</v>
      </c>
      <c r="D281" s="25" t="s">
        <v>142</v>
      </c>
    </row>
    <row r="282" spans="2:8" x14ac:dyDescent="0.25">
      <c r="B282" s="111"/>
      <c r="C282" s="24" t="s">
        <v>61</v>
      </c>
      <c r="D282" s="25" t="s">
        <v>142</v>
      </c>
    </row>
    <row r="283" spans="2:8" x14ac:dyDescent="0.25">
      <c r="B283" s="111"/>
      <c r="C283" s="24" t="s">
        <v>62</v>
      </c>
      <c r="D283" s="25" t="s">
        <v>142</v>
      </c>
    </row>
    <row r="284" spans="2:8" x14ac:dyDescent="0.25">
      <c r="B284" s="112"/>
      <c r="C284" s="24" t="s">
        <v>63</v>
      </c>
      <c r="D284" s="25" t="s">
        <v>142</v>
      </c>
    </row>
    <row r="285" spans="2:8" ht="26.4" x14ac:dyDescent="0.25">
      <c r="B285" s="23" t="s">
        <v>64</v>
      </c>
      <c r="C285" s="98" t="s">
        <v>143</v>
      </c>
      <c r="D285" s="99"/>
    </row>
    <row r="286" spans="2:8" ht="26.4" x14ac:dyDescent="0.25">
      <c r="B286" s="26" t="s">
        <v>65</v>
      </c>
      <c r="C286" s="98" t="s">
        <v>144</v>
      </c>
      <c r="D286" s="99"/>
    </row>
    <row r="287" spans="2:8" x14ac:dyDescent="0.25">
      <c r="B287" s="35" t="s">
        <v>66</v>
      </c>
      <c r="C287" s="100">
        <v>10200401</v>
      </c>
      <c r="D287" s="101"/>
    </row>
    <row r="288" spans="2:8" x14ac:dyDescent="0.25">
      <c r="B288" s="27" t="s">
        <v>67</v>
      </c>
      <c r="C288" s="102"/>
      <c r="D288" s="103"/>
    </row>
    <row r="289" spans="2:8" x14ac:dyDescent="0.25">
      <c r="B289" s="28"/>
      <c r="C289" s="28"/>
      <c r="D289" s="28"/>
    </row>
    <row r="290" spans="2:8" ht="14.4" x14ac:dyDescent="0.25">
      <c r="B290" s="104"/>
      <c r="C290" s="105"/>
      <c r="D290" s="106"/>
      <c r="E290" s="29" t="s">
        <v>48</v>
      </c>
      <c r="F290" s="29" t="s">
        <v>1</v>
      </c>
      <c r="G290" s="29" t="s">
        <v>2</v>
      </c>
      <c r="H290" s="30" t="s">
        <v>0</v>
      </c>
    </row>
    <row r="291" spans="2:8" x14ac:dyDescent="0.25">
      <c r="B291" s="92" t="s">
        <v>70</v>
      </c>
      <c r="C291" s="93"/>
      <c r="D291" s="94"/>
      <c r="E291" s="31" t="str">
        <f>+VLOOKUP(C287,'[4]Hoja1 (2)'!$A$1:$G$113,4,0)</f>
        <v>0.00676*PET6</v>
      </c>
      <c r="F291" s="31" t="str">
        <f>+VLOOKUP(C287,'[4]Hoja1 (2)'!$A$1:$G$113,2,0)</f>
        <v>0.02364*PET6</v>
      </c>
      <c r="G291" s="31" t="str">
        <f>+VLOOKUP(C287,'[4]Hoja1 (2)'!$A$1:$G$113,3,0)</f>
        <v>3.09*PET6</v>
      </c>
      <c r="H291" s="31" t="str">
        <f>+VLOOKUP(C287,'[4]Hoja1 (2)'!$A$1:$G$113,5,0)</f>
        <v>0.00181*PET6</v>
      </c>
    </row>
    <row r="292" spans="2:8" x14ac:dyDescent="0.25">
      <c r="B292" s="95" t="s">
        <v>71</v>
      </c>
      <c r="C292" s="96"/>
      <c r="D292" s="97"/>
      <c r="E292" s="31" t="e">
        <f>+VLOOKUP(C288,[5]Hoja1!$B$1:$F$24,3,0)</f>
        <v>#N/A</v>
      </c>
      <c r="F292" s="31" t="e">
        <f>+VLOOKUP(C288,[5]Hoja1!$B$1:$F$24,4,0)</f>
        <v>#N/A</v>
      </c>
      <c r="G292" s="31" t="e">
        <f>+VLOOKUP(C288,[5]Hoja1!$B$1:$F$24,5,0)</f>
        <v>#N/A</v>
      </c>
      <c r="H292" s="31" t="e">
        <f>+VLOOKUP(C288,[5]Hoja1!$B$1:$F$24,2,0)</f>
        <v>#N/A</v>
      </c>
    </row>
    <row r="295" spans="2:8" ht="25.5" customHeight="1" x14ac:dyDescent="0.25"/>
    <row r="296" spans="2:8" ht="14.4" thickBot="1" x14ac:dyDescent="0.3"/>
    <row r="297" spans="2:8" ht="16.2" thickBot="1" x14ac:dyDescent="0.3">
      <c r="B297" s="107" t="s">
        <v>152</v>
      </c>
      <c r="C297" s="108"/>
      <c r="D297" s="109"/>
      <c r="E297" s="21"/>
      <c r="F297" s="21"/>
      <c r="G297" s="21"/>
      <c r="H297" s="19"/>
    </row>
    <row r="298" spans="2:8" x14ac:dyDescent="0.25">
      <c r="B298" s="22"/>
    </row>
    <row r="299" spans="2:8" ht="39.6" x14ac:dyDescent="0.25">
      <c r="B299" s="23" t="s">
        <v>55</v>
      </c>
      <c r="C299" s="98" t="s">
        <v>140</v>
      </c>
      <c r="D299" s="99"/>
    </row>
    <row r="300" spans="2:8" ht="26.4" x14ac:dyDescent="0.25">
      <c r="B300" s="23" t="s">
        <v>56</v>
      </c>
      <c r="C300" s="98" t="s">
        <v>141</v>
      </c>
      <c r="D300" s="99"/>
    </row>
    <row r="301" spans="2:8" x14ac:dyDescent="0.25">
      <c r="B301" s="110" t="s">
        <v>57</v>
      </c>
      <c r="C301" s="24" t="s">
        <v>58</v>
      </c>
      <c r="D301" s="25" t="s">
        <v>142</v>
      </c>
    </row>
    <row r="302" spans="2:8" ht="14.25" customHeight="1" x14ac:dyDescent="0.25">
      <c r="B302" s="111"/>
      <c r="C302" s="24" t="s">
        <v>59</v>
      </c>
      <c r="D302" s="25" t="s">
        <v>142</v>
      </c>
    </row>
    <row r="303" spans="2:8" x14ac:dyDescent="0.25">
      <c r="B303" s="111"/>
      <c r="C303" s="24" t="s">
        <v>60</v>
      </c>
      <c r="D303" s="25" t="s">
        <v>142</v>
      </c>
    </row>
    <row r="304" spans="2:8" x14ac:dyDescent="0.25">
      <c r="B304" s="111"/>
      <c r="C304" s="24" t="s">
        <v>61</v>
      </c>
      <c r="D304" s="25" t="s">
        <v>142</v>
      </c>
    </row>
    <row r="305" spans="2:8" x14ac:dyDescent="0.25">
      <c r="B305" s="111"/>
      <c r="C305" s="24" t="s">
        <v>62</v>
      </c>
      <c r="D305" s="25" t="s">
        <v>142</v>
      </c>
    </row>
    <row r="306" spans="2:8" x14ac:dyDescent="0.25">
      <c r="B306" s="112"/>
      <c r="C306" s="24" t="s">
        <v>63</v>
      </c>
      <c r="D306" s="25" t="s">
        <v>142</v>
      </c>
    </row>
    <row r="307" spans="2:8" ht="26.4" x14ac:dyDescent="0.25">
      <c r="B307" s="23" t="s">
        <v>64</v>
      </c>
      <c r="C307" s="98" t="s">
        <v>143</v>
      </c>
      <c r="D307" s="99"/>
    </row>
    <row r="308" spans="2:8" ht="26.4" x14ac:dyDescent="0.25">
      <c r="B308" s="26" t="s">
        <v>65</v>
      </c>
      <c r="C308" s="98" t="s">
        <v>144</v>
      </c>
      <c r="D308" s="99"/>
    </row>
    <row r="309" spans="2:8" x14ac:dyDescent="0.25">
      <c r="B309" s="35" t="s">
        <v>66</v>
      </c>
      <c r="C309" s="100">
        <v>10200601</v>
      </c>
      <c r="D309" s="101"/>
    </row>
    <row r="310" spans="2:8" x14ac:dyDescent="0.25">
      <c r="B310" s="27" t="s">
        <v>67</v>
      </c>
      <c r="C310" s="102"/>
      <c r="D310" s="103"/>
    </row>
    <row r="311" spans="2:8" x14ac:dyDescent="0.25">
      <c r="B311" s="28"/>
      <c r="C311" s="28"/>
      <c r="D311" s="28"/>
    </row>
    <row r="312" spans="2:8" ht="14.4" x14ac:dyDescent="0.25">
      <c r="B312" s="104"/>
      <c r="C312" s="105"/>
      <c r="D312" s="106"/>
      <c r="E312" s="29" t="s">
        <v>48</v>
      </c>
      <c r="F312" s="29" t="s">
        <v>1</v>
      </c>
      <c r="G312" s="29" t="s">
        <v>2</v>
      </c>
      <c r="H312" s="30" t="s">
        <v>0</v>
      </c>
    </row>
    <row r="313" spans="2:8" x14ac:dyDescent="0.25">
      <c r="B313" s="92" t="s">
        <v>70</v>
      </c>
      <c r="C313" s="93"/>
      <c r="D313" s="94"/>
      <c r="E313" s="31" t="str">
        <f>+VLOOKUP(C309,'[4]Hoja1 (2)'!$A$1:$G$113,4,0)</f>
        <v>0.00226*GNAT</v>
      </c>
      <c r="F313" s="31" t="str">
        <f>+VLOOKUP(C309,'[4]Hoja1 (2)'!$A$1:$G$113,2,0)</f>
        <v>0.00028*GNAT</v>
      </c>
      <c r="G313" s="31" t="str">
        <f>+VLOOKUP(C309,'[4]Hoja1 (2)'!$A$1:$G$113,3,0)</f>
        <v>2.69*GNAT</v>
      </c>
      <c r="H313" s="31" t="str">
        <f>+VLOOKUP(C309,'[4]Hoja1 (2)'!$A$1:$G$113,5,0)</f>
        <v>0.00017*GNAT</v>
      </c>
    </row>
    <row r="314" spans="2:8" x14ac:dyDescent="0.25">
      <c r="B314" s="95" t="s">
        <v>71</v>
      </c>
      <c r="C314" s="96"/>
      <c r="D314" s="97"/>
      <c r="E314" s="31" t="e">
        <f>+VLOOKUP(C310,[5]Hoja1!$B$1:$F$24,3,0)</f>
        <v>#N/A</v>
      </c>
      <c r="F314" s="31" t="e">
        <f>+VLOOKUP(C310,[5]Hoja1!$B$1:$F$24,4,0)</f>
        <v>#N/A</v>
      </c>
      <c r="G314" s="31" t="e">
        <f>+VLOOKUP(C310,[5]Hoja1!$B$1:$F$24,5,0)</f>
        <v>#N/A</v>
      </c>
      <c r="H314" s="31" t="e">
        <f>+VLOOKUP(C310,[5]Hoja1!$B$1:$F$24,2,0)</f>
        <v>#N/A</v>
      </c>
    </row>
    <row r="318" spans="2:8" ht="14.4" thickBot="1" x14ac:dyDescent="0.3"/>
    <row r="319" spans="2:8" ht="16.2" thickBot="1" x14ac:dyDescent="0.3">
      <c r="B319" s="107" t="s">
        <v>153</v>
      </c>
      <c r="C319" s="108"/>
      <c r="D319" s="109"/>
      <c r="E319" s="21"/>
      <c r="F319" s="21"/>
      <c r="G319" s="21"/>
      <c r="H319" s="19"/>
    </row>
    <row r="320" spans="2:8" x14ac:dyDescent="0.25">
      <c r="B320" s="22"/>
    </row>
    <row r="321" spans="2:8" ht="39.6" x14ac:dyDescent="0.25">
      <c r="B321" s="23" t="s">
        <v>55</v>
      </c>
      <c r="C321" s="98" t="s">
        <v>140</v>
      </c>
      <c r="D321" s="99"/>
    </row>
    <row r="322" spans="2:8" ht="26.4" x14ac:dyDescent="0.25">
      <c r="B322" s="23" t="s">
        <v>56</v>
      </c>
      <c r="C322" s="98" t="s">
        <v>141</v>
      </c>
      <c r="D322" s="99"/>
    </row>
    <row r="323" spans="2:8" x14ac:dyDescent="0.25">
      <c r="B323" s="110" t="s">
        <v>57</v>
      </c>
      <c r="C323" s="24" t="s">
        <v>58</v>
      </c>
      <c r="D323" s="25" t="s">
        <v>142</v>
      </c>
    </row>
    <row r="324" spans="2:8" x14ac:dyDescent="0.25">
      <c r="B324" s="111"/>
      <c r="C324" s="24" t="s">
        <v>59</v>
      </c>
      <c r="D324" s="25" t="s">
        <v>142</v>
      </c>
    </row>
    <row r="325" spans="2:8" x14ac:dyDescent="0.25">
      <c r="B325" s="111"/>
      <c r="C325" s="24" t="s">
        <v>60</v>
      </c>
      <c r="D325" s="25" t="s">
        <v>142</v>
      </c>
    </row>
    <row r="326" spans="2:8" x14ac:dyDescent="0.25">
      <c r="B326" s="111"/>
      <c r="C326" s="24" t="s">
        <v>61</v>
      </c>
      <c r="D326" s="25" t="s">
        <v>142</v>
      </c>
    </row>
    <row r="327" spans="2:8" x14ac:dyDescent="0.25">
      <c r="B327" s="111"/>
      <c r="C327" s="24" t="s">
        <v>62</v>
      </c>
      <c r="D327" s="25" t="s">
        <v>142</v>
      </c>
    </row>
    <row r="328" spans="2:8" x14ac:dyDescent="0.25">
      <c r="B328" s="112"/>
      <c r="C328" s="24" t="s">
        <v>63</v>
      </c>
      <c r="D328" s="25" t="s">
        <v>142</v>
      </c>
    </row>
    <row r="329" spans="2:8" ht="26.4" x14ac:dyDescent="0.25">
      <c r="B329" s="23" t="s">
        <v>64</v>
      </c>
      <c r="C329" s="98" t="s">
        <v>143</v>
      </c>
      <c r="D329" s="99"/>
    </row>
    <row r="330" spans="2:8" ht="26.4" x14ac:dyDescent="0.25">
      <c r="B330" s="26" t="s">
        <v>65</v>
      </c>
      <c r="C330" s="98" t="s">
        <v>144</v>
      </c>
      <c r="D330" s="99"/>
    </row>
    <row r="331" spans="2:8" x14ac:dyDescent="0.25">
      <c r="B331" s="35" t="s">
        <v>66</v>
      </c>
      <c r="C331" s="100">
        <v>10200401</v>
      </c>
      <c r="D331" s="101"/>
    </row>
    <row r="332" spans="2:8" x14ac:dyDescent="0.25">
      <c r="B332" s="27" t="s">
        <v>67</v>
      </c>
      <c r="C332" s="102"/>
      <c r="D332" s="103"/>
    </row>
    <row r="333" spans="2:8" x14ac:dyDescent="0.25">
      <c r="B333" s="28"/>
      <c r="C333" s="28"/>
      <c r="D333" s="28"/>
    </row>
    <row r="334" spans="2:8" ht="14.4" x14ac:dyDescent="0.25">
      <c r="B334" s="104"/>
      <c r="C334" s="105"/>
      <c r="D334" s="106"/>
      <c r="E334" s="29" t="s">
        <v>48</v>
      </c>
      <c r="F334" s="29" t="s">
        <v>1</v>
      </c>
      <c r="G334" s="29" t="s">
        <v>2</v>
      </c>
      <c r="H334" s="30" t="s">
        <v>0</v>
      </c>
    </row>
    <row r="335" spans="2:8" x14ac:dyDescent="0.25">
      <c r="B335" s="92" t="s">
        <v>70</v>
      </c>
      <c r="C335" s="93"/>
      <c r="D335" s="94"/>
      <c r="E335" s="31" t="str">
        <f>+VLOOKUP(C331,'[4]Hoja1 (2)'!$A$1:$G$113,4,0)</f>
        <v>0.00676*PET6</v>
      </c>
      <c r="F335" s="31" t="str">
        <f>+VLOOKUP(C331,'[4]Hoja1 (2)'!$A$1:$G$113,2,0)</f>
        <v>0.02364*PET6</v>
      </c>
      <c r="G335" s="31" t="str">
        <f>+VLOOKUP(C331,'[4]Hoja1 (2)'!$A$1:$G$113,3,0)</f>
        <v>3.09*PET6</v>
      </c>
      <c r="H335" s="31" t="str">
        <f>+VLOOKUP(C331,'[4]Hoja1 (2)'!$A$1:$G$113,5,0)</f>
        <v>0.00181*PET6</v>
      </c>
    </row>
    <row r="336" spans="2:8" x14ac:dyDescent="0.25">
      <c r="B336" s="95" t="s">
        <v>71</v>
      </c>
      <c r="C336" s="96"/>
      <c r="D336" s="97"/>
      <c r="E336" s="31" t="e">
        <f>+VLOOKUP(C332,[5]Hoja1!$B$1:$F$24,3,0)</f>
        <v>#N/A</v>
      </c>
      <c r="F336" s="31" t="e">
        <f>+VLOOKUP(C332,[5]Hoja1!$B$1:$F$24,4,0)</f>
        <v>#N/A</v>
      </c>
      <c r="G336" s="31" t="e">
        <f>+VLOOKUP(C332,[5]Hoja1!$B$1:$F$24,5,0)</f>
        <v>#N/A</v>
      </c>
      <c r="H336" s="31" t="e">
        <f>+VLOOKUP(C332,[5]Hoja1!$B$1:$F$24,2,0)</f>
        <v>#N/A</v>
      </c>
    </row>
    <row r="339" spans="2:8" ht="14.4" thickBot="1" x14ac:dyDescent="0.3"/>
    <row r="340" spans="2:8" ht="16.2" thickBot="1" x14ac:dyDescent="0.3">
      <c r="B340" s="107" t="s">
        <v>154</v>
      </c>
      <c r="C340" s="108"/>
      <c r="D340" s="109"/>
      <c r="E340" s="21"/>
      <c r="F340" s="21"/>
      <c r="G340" s="21"/>
      <c r="H340" s="19"/>
    </row>
    <row r="341" spans="2:8" x14ac:dyDescent="0.25">
      <c r="B341" s="22"/>
    </row>
    <row r="342" spans="2:8" ht="39.6" x14ac:dyDescent="0.25">
      <c r="B342" s="23" t="s">
        <v>55</v>
      </c>
      <c r="C342" s="98" t="s">
        <v>140</v>
      </c>
      <c r="D342" s="99"/>
    </row>
    <row r="343" spans="2:8" ht="26.4" x14ac:dyDescent="0.25">
      <c r="B343" s="23" t="s">
        <v>56</v>
      </c>
      <c r="C343" s="98" t="s">
        <v>141</v>
      </c>
      <c r="D343" s="99"/>
    </row>
    <row r="344" spans="2:8" x14ac:dyDescent="0.25">
      <c r="B344" s="110" t="s">
        <v>57</v>
      </c>
      <c r="C344" s="24" t="s">
        <v>58</v>
      </c>
      <c r="D344" s="25" t="s">
        <v>142</v>
      </c>
    </row>
    <row r="345" spans="2:8" x14ac:dyDescent="0.25">
      <c r="B345" s="111"/>
      <c r="C345" s="24" t="s">
        <v>59</v>
      </c>
      <c r="D345" s="25" t="s">
        <v>142</v>
      </c>
    </row>
    <row r="346" spans="2:8" x14ac:dyDescent="0.25">
      <c r="B346" s="111"/>
      <c r="C346" s="24" t="s">
        <v>60</v>
      </c>
      <c r="D346" s="25" t="s">
        <v>142</v>
      </c>
    </row>
    <row r="347" spans="2:8" x14ac:dyDescent="0.25">
      <c r="B347" s="111"/>
      <c r="C347" s="24" t="s">
        <v>61</v>
      </c>
      <c r="D347" s="25" t="s">
        <v>142</v>
      </c>
    </row>
    <row r="348" spans="2:8" x14ac:dyDescent="0.25">
      <c r="B348" s="111"/>
      <c r="C348" s="24" t="s">
        <v>62</v>
      </c>
      <c r="D348" s="25" t="s">
        <v>142</v>
      </c>
    </row>
    <row r="349" spans="2:8" x14ac:dyDescent="0.25">
      <c r="B349" s="112"/>
      <c r="C349" s="24" t="s">
        <v>63</v>
      </c>
      <c r="D349" s="25" t="s">
        <v>142</v>
      </c>
    </row>
    <row r="350" spans="2:8" ht="26.4" x14ac:dyDescent="0.25">
      <c r="B350" s="23" t="s">
        <v>64</v>
      </c>
      <c r="C350" s="98" t="s">
        <v>143</v>
      </c>
      <c r="D350" s="99"/>
    </row>
    <row r="351" spans="2:8" ht="26.4" x14ac:dyDescent="0.25">
      <c r="B351" s="26" t="s">
        <v>65</v>
      </c>
      <c r="C351" s="98" t="s">
        <v>144</v>
      </c>
      <c r="D351" s="99"/>
    </row>
    <row r="352" spans="2:8" x14ac:dyDescent="0.25">
      <c r="B352" s="35" t="s">
        <v>66</v>
      </c>
      <c r="C352" s="100">
        <v>10200601</v>
      </c>
      <c r="D352" s="101"/>
    </row>
    <row r="353" spans="2:8" x14ac:dyDescent="0.25">
      <c r="B353" s="27" t="s">
        <v>67</v>
      </c>
      <c r="C353" s="102"/>
      <c r="D353" s="103"/>
    </row>
    <row r="354" spans="2:8" x14ac:dyDescent="0.25">
      <c r="B354" s="28"/>
      <c r="C354" s="28"/>
      <c r="D354" s="28"/>
    </row>
    <row r="355" spans="2:8" ht="14.4" x14ac:dyDescent="0.25">
      <c r="B355" s="104"/>
      <c r="C355" s="105"/>
      <c r="D355" s="106"/>
      <c r="E355" s="29" t="s">
        <v>48</v>
      </c>
      <c r="F355" s="29" t="s">
        <v>1</v>
      </c>
      <c r="G355" s="29" t="s">
        <v>2</v>
      </c>
      <c r="H355" s="30" t="s">
        <v>0</v>
      </c>
    </row>
    <row r="356" spans="2:8" x14ac:dyDescent="0.25">
      <c r="B356" s="92" t="s">
        <v>70</v>
      </c>
      <c r="C356" s="93"/>
      <c r="D356" s="94"/>
      <c r="E356" s="31" t="str">
        <f>+VLOOKUP(C352,'[4]Hoja1 (2)'!$A$1:$G$113,4,0)</f>
        <v>0.00226*GNAT</v>
      </c>
      <c r="F356" s="31" t="str">
        <f>+VLOOKUP(C352,'[4]Hoja1 (2)'!$A$1:$G$113,2,0)</f>
        <v>0.00028*GNAT</v>
      </c>
      <c r="G356" s="31" t="str">
        <f>+VLOOKUP(C352,'[4]Hoja1 (2)'!$A$1:$G$113,3,0)</f>
        <v>2.69*GNAT</v>
      </c>
      <c r="H356" s="31" t="str">
        <f>+VLOOKUP(C352,'[4]Hoja1 (2)'!$A$1:$G$113,5,0)</f>
        <v>0.00017*GNAT</v>
      </c>
    </row>
    <row r="357" spans="2:8" x14ac:dyDescent="0.25">
      <c r="B357" s="95" t="s">
        <v>71</v>
      </c>
      <c r="C357" s="96"/>
      <c r="D357" s="97"/>
      <c r="E357" s="31" t="e">
        <f>+VLOOKUP(C353,[5]Hoja1!$B$1:$F$24,3,0)</f>
        <v>#N/A</v>
      </c>
      <c r="F357" s="31" t="e">
        <f>+VLOOKUP(C353,[5]Hoja1!$B$1:$F$24,4,0)</f>
        <v>#N/A</v>
      </c>
      <c r="G357" s="31" t="e">
        <f>+VLOOKUP(C353,[5]Hoja1!$B$1:$F$24,5,0)</f>
        <v>#N/A</v>
      </c>
      <c r="H357" s="31" t="e">
        <f>+VLOOKUP(C353,[5]Hoja1!$B$1:$F$24,2,0)</f>
        <v>#N/A</v>
      </c>
    </row>
    <row r="360" spans="2:8" ht="14.4" thickBot="1" x14ac:dyDescent="0.3"/>
    <row r="361" spans="2:8" ht="16.2" thickBot="1" x14ac:dyDescent="0.3">
      <c r="B361" s="107" t="s">
        <v>155</v>
      </c>
      <c r="C361" s="108"/>
      <c r="D361" s="109"/>
      <c r="E361" s="21"/>
      <c r="F361" s="21"/>
      <c r="G361" s="21"/>
      <c r="H361" s="19"/>
    </row>
    <row r="362" spans="2:8" x14ac:dyDescent="0.25">
      <c r="B362" s="22"/>
    </row>
    <row r="363" spans="2:8" ht="39.6" x14ac:dyDescent="0.25">
      <c r="B363" s="23" t="s">
        <v>55</v>
      </c>
      <c r="C363" s="98" t="s">
        <v>140</v>
      </c>
      <c r="D363" s="99"/>
    </row>
    <row r="364" spans="2:8" ht="26.4" x14ac:dyDescent="0.25">
      <c r="B364" s="23" t="s">
        <v>56</v>
      </c>
      <c r="C364" s="98" t="s">
        <v>141</v>
      </c>
      <c r="D364" s="99"/>
    </row>
    <row r="365" spans="2:8" x14ac:dyDescent="0.25">
      <c r="B365" s="110" t="s">
        <v>57</v>
      </c>
      <c r="C365" s="24" t="s">
        <v>58</v>
      </c>
      <c r="D365" s="25" t="s">
        <v>142</v>
      </c>
    </row>
    <row r="366" spans="2:8" x14ac:dyDescent="0.25">
      <c r="B366" s="111"/>
      <c r="C366" s="24" t="s">
        <v>59</v>
      </c>
      <c r="D366" s="25" t="s">
        <v>142</v>
      </c>
    </row>
    <row r="367" spans="2:8" x14ac:dyDescent="0.25">
      <c r="B367" s="111"/>
      <c r="C367" s="24" t="s">
        <v>60</v>
      </c>
      <c r="D367" s="25" t="s">
        <v>142</v>
      </c>
    </row>
    <row r="368" spans="2:8" x14ac:dyDescent="0.25">
      <c r="B368" s="111"/>
      <c r="C368" s="24" t="s">
        <v>61</v>
      </c>
      <c r="D368" s="25" t="s">
        <v>142</v>
      </c>
    </row>
    <row r="369" spans="2:8" x14ac:dyDescent="0.25">
      <c r="B369" s="111"/>
      <c r="C369" s="24" t="s">
        <v>62</v>
      </c>
      <c r="D369" s="25" t="s">
        <v>142</v>
      </c>
    </row>
    <row r="370" spans="2:8" x14ac:dyDescent="0.25">
      <c r="B370" s="112"/>
      <c r="C370" s="24" t="s">
        <v>63</v>
      </c>
      <c r="D370" s="25" t="s">
        <v>142</v>
      </c>
    </row>
    <row r="371" spans="2:8" ht="26.4" x14ac:dyDescent="0.25">
      <c r="B371" s="23" t="s">
        <v>64</v>
      </c>
      <c r="C371" s="98" t="s">
        <v>143</v>
      </c>
      <c r="D371" s="99"/>
    </row>
    <row r="372" spans="2:8" ht="26.4" x14ac:dyDescent="0.25">
      <c r="B372" s="26" t="s">
        <v>65</v>
      </c>
      <c r="C372" s="98" t="s">
        <v>144</v>
      </c>
      <c r="D372" s="99"/>
    </row>
    <row r="373" spans="2:8" x14ac:dyDescent="0.25">
      <c r="B373" s="35" t="s">
        <v>66</v>
      </c>
      <c r="C373" s="100">
        <v>10200401</v>
      </c>
      <c r="D373" s="101"/>
    </row>
    <row r="374" spans="2:8" x14ac:dyDescent="0.25">
      <c r="B374" s="27" t="s">
        <v>67</v>
      </c>
      <c r="C374" s="102"/>
      <c r="D374" s="103"/>
    </row>
    <row r="375" spans="2:8" x14ac:dyDescent="0.25">
      <c r="B375" s="28"/>
      <c r="C375" s="28"/>
      <c r="D375" s="28"/>
    </row>
    <row r="376" spans="2:8" ht="14.4" x14ac:dyDescent="0.25">
      <c r="B376" s="104"/>
      <c r="C376" s="105"/>
      <c r="D376" s="106"/>
      <c r="E376" s="29" t="s">
        <v>48</v>
      </c>
      <c r="F376" s="29" t="s">
        <v>1</v>
      </c>
      <c r="G376" s="29" t="s">
        <v>2</v>
      </c>
      <c r="H376" s="30" t="s">
        <v>0</v>
      </c>
    </row>
    <row r="377" spans="2:8" x14ac:dyDescent="0.25">
      <c r="B377" s="92" t="s">
        <v>70</v>
      </c>
      <c r="C377" s="93"/>
      <c r="D377" s="94"/>
      <c r="E377" s="31" t="str">
        <f>+VLOOKUP(C373,'[4]Hoja1 (2)'!$A$1:$G$113,4,0)</f>
        <v>0.00676*PET6</v>
      </c>
      <c r="F377" s="31" t="str">
        <f>+VLOOKUP(C373,'[4]Hoja1 (2)'!$A$1:$G$113,2,0)</f>
        <v>0.02364*PET6</v>
      </c>
      <c r="G377" s="31" t="str">
        <f>+VLOOKUP(C373,'[4]Hoja1 (2)'!$A$1:$G$113,3,0)</f>
        <v>3.09*PET6</v>
      </c>
      <c r="H377" s="31" t="str">
        <f>+VLOOKUP(C373,'[4]Hoja1 (2)'!$A$1:$G$113,5,0)</f>
        <v>0.00181*PET6</v>
      </c>
    </row>
    <row r="378" spans="2:8" x14ac:dyDescent="0.25">
      <c r="B378" s="95" t="s">
        <v>71</v>
      </c>
      <c r="C378" s="96"/>
      <c r="D378" s="97"/>
      <c r="E378" s="31" t="e">
        <f>+VLOOKUP(C374,[5]Hoja1!$B$1:$F$24,3,0)</f>
        <v>#N/A</v>
      </c>
      <c r="F378" s="31" t="e">
        <f>+VLOOKUP(C374,[5]Hoja1!$B$1:$F$24,4,0)</f>
        <v>#N/A</v>
      </c>
      <c r="G378" s="31" t="e">
        <f>+VLOOKUP(C374,[5]Hoja1!$B$1:$F$24,5,0)</f>
        <v>#N/A</v>
      </c>
      <c r="H378" s="31" t="e">
        <f>+VLOOKUP(C374,[5]Hoja1!$B$1:$F$24,2,0)</f>
        <v>#N/A</v>
      </c>
    </row>
    <row r="382" spans="2:8" ht="14.4" thickBot="1" x14ac:dyDescent="0.3"/>
    <row r="383" spans="2:8" ht="16.2" thickBot="1" x14ac:dyDescent="0.3">
      <c r="B383" s="107" t="s">
        <v>156</v>
      </c>
      <c r="C383" s="108"/>
      <c r="D383" s="109"/>
      <c r="E383" s="21"/>
      <c r="F383" s="21"/>
      <c r="G383" s="21"/>
      <c r="H383" s="19"/>
    </row>
    <row r="384" spans="2:8" x14ac:dyDescent="0.25">
      <c r="B384" s="22"/>
    </row>
    <row r="385" spans="2:8" ht="39.6" x14ac:dyDescent="0.25">
      <c r="B385" s="23" t="s">
        <v>55</v>
      </c>
      <c r="C385" s="98" t="s">
        <v>140</v>
      </c>
      <c r="D385" s="99"/>
    </row>
    <row r="386" spans="2:8" ht="26.4" x14ac:dyDescent="0.25">
      <c r="B386" s="23" t="s">
        <v>56</v>
      </c>
      <c r="C386" s="98" t="s">
        <v>141</v>
      </c>
      <c r="D386" s="99"/>
    </row>
    <row r="387" spans="2:8" x14ac:dyDescent="0.25">
      <c r="B387" s="110" t="s">
        <v>57</v>
      </c>
      <c r="C387" s="24" t="s">
        <v>58</v>
      </c>
      <c r="D387" s="25" t="s">
        <v>142</v>
      </c>
    </row>
    <row r="388" spans="2:8" x14ac:dyDescent="0.25">
      <c r="B388" s="111"/>
      <c r="C388" s="24" t="s">
        <v>59</v>
      </c>
      <c r="D388" s="25" t="s">
        <v>142</v>
      </c>
    </row>
    <row r="389" spans="2:8" x14ac:dyDescent="0.25">
      <c r="B389" s="111"/>
      <c r="C389" s="24" t="s">
        <v>60</v>
      </c>
      <c r="D389" s="25" t="s">
        <v>142</v>
      </c>
    </row>
    <row r="390" spans="2:8" x14ac:dyDescent="0.25">
      <c r="B390" s="111"/>
      <c r="C390" s="24" t="s">
        <v>61</v>
      </c>
      <c r="D390" s="25" t="s">
        <v>142</v>
      </c>
    </row>
    <row r="391" spans="2:8" x14ac:dyDescent="0.25">
      <c r="B391" s="111"/>
      <c r="C391" s="24" t="s">
        <v>62</v>
      </c>
      <c r="D391" s="25" t="s">
        <v>142</v>
      </c>
    </row>
    <row r="392" spans="2:8" x14ac:dyDescent="0.25">
      <c r="B392" s="112"/>
      <c r="C392" s="24" t="s">
        <v>63</v>
      </c>
      <c r="D392" s="25" t="s">
        <v>142</v>
      </c>
    </row>
    <row r="393" spans="2:8" ht="26.4" x14ac:dyDescent="0.25">
      <c r="B393" s="23" t="s">
        <v>64</v>
      </c>
      <c r="C393" s="98" t="s">
        <v>143</v>
      </c>
      <c r="D393" s="99"/>
    </row>
    <row r="394" spans="2:8" ht="26.4" x14ac:dyDescent="0.25">
      <c r="B394" s="26" t="s">
        <v>65</v>
      </c>
      <c r="C394" s="98" t="s">
        <v>144</v>
      </c>
      <c r="D394" s="99"/>
    </row>
    <row r="395" spans="2:8" x14ac:dyDescent="0.25">
      <c r="B395" s="35" t="s">
        <v>66</v>
      </c>
      <c r="C395" s="100">
        <v>10200601</v>
      </c>
      <c r="D395" s="101"/>
    </row>
    <row r="396" spans="2:8" x14ac:dyDescent="0.25">
      <c r="B396" s="27" t="s">
        <v>67</v>
      </c>
      <c r="C396" s="102"/>
      <c r="D396" s="103"/>
    </row>
    <row r="397" spans="2:8" x14ac:dyDescent="0.25">
      <c r="B397" s="28"/>
      <c r="C397" s="28"/>
      <c r="D397" s="28"/>
    </row>
    <row r="398" spans="2:8" ht="14.4" x14ac:dyDescent="0.25">
      <c r="B398" s="104"/>
      <c r="C398" s="105"/>
      <c r="D398" s="106"/>
      <c r="E398" s="29" t="s">
        <v>48</v>
      </c>
      <c r="F398" s="29" t="s">
        <v>1</v>
      </c>
      <c r="G398" s="29" t="s">
        <v>2</v>
      </c>
      <c r="H398" s="30" t="s">
        <v>0</v>
      </c>
    </row>
    <row r="399" spans="2:8" x14ac:dyDescent="0.25">
      <c r="B399" s="92" t="s">
        <v>70</v>
      </c>
      <c r="C399" s="93"/>
      <c r="D399" s="94"/>
      <c r="E399" s="31" t="str">
        <f>+VLOOKUP(C395,'[4]Hoja1 (2)'!$A$1:$G$113,4,0)</f>
        <v>0.00226*GNAT</v>
      </c>
      <c r="F399" s="31" t="str">
        <f>+VLOOKUP(C395,'[4]Hoja1 (2)'!$A$1:$G$113,2,0)</f>
        <v>0.00028*GNAT</v>
      </c>
      <c r="G399" s="31" t="str">
        <f>+VLOOKUP(C395,'[4]Hoja1 (2)'!$A$1:$G$113,3,0)</f>
        <v>2.69*GNAT</v>
      </c>
      <c r="H399" s="31" t="str">
        <f>+VLOOKUP(C395,'[4]Hoja1 (2)'!$A$1:$G$113,5,0)</f>
        <v>0.00017*GNAT</v>
      </c>
    </row>
    <row r="400" spans="2:8" x14ac:dyDescent="0.25">
      <c r="B400" s="95" t="s">
        <v>71</v>
      </c>
      <c r="C400" s="96"/>
      <c r="D400" s="97"/>
      <c r="E400" s="31" t="e">
        <f>+VLOOKUP(C396,[5]Hoja1!$B$1:$F$24,3,0)</f>
        <v>#N/A</v>
      </c>
      <c r="F400" s="31" t="e">
        <f>+VLOOKUP(C396,[5]Hoja1!$B$1:$F$24,4,0)</f>
        <v>#N/A</v>
      </c>
      <c r="G400" s="31" t="e">
        <f>+VLOOKUP(C396,[5]Hoja1!$B$1:$F$24,5,0)</f>
        <v>#N/A</v>
      </c>
      <c r="H400" s="31" t="e">
        <f>+VLOOKUP(C396,[5]Hoja1!$B$1:$F$24,2,0)</f>
        <v>#N/A</v>
      </c>
    </row>
    <row r="403" spans="2:8" ht="14.4" thickBot="1" x14ac:dyDescent="0.3"/>
    <row r="404" spans="2:8" ht="16.2" thickBot="1" x14ac:dyDescent="0.3">
      <c r="B404" s="107" t="s">
        <v>157</v>
      </c>
      <c r="C404" s="108"/>
      <c r="D404" s="109"/>
      <c r="E404" s="21"/>
      <c r="F404" s="21"/>
      <c r="G404" s="21"/>
      <c r="H404" s="19"/>
    </row>
    <row r="405" spans="2:8" x14ac:dyDescent="0.25">
      <c r="B405" s="22"/>
    </row>
    <row r="406" spans="2:8" ht="39.6" x14ac:dyDescent="0.25">
      <c r="B406" s="23" t="s">
        <v>55</v>
      </c>
      <c r="C406" s="98" t="s">
        <v>140</v>
      </c>
      <c r="D406" s="99"/>
    </row>
    <row r="407" spans="2:8" ht="26.4" x14ac:dyDescent="0.25">
      <c r="B407" s="23" t="s">
        <v>56</v>
      </c>
      <c r="C407" s="98" t="s">
        <v>141</v>
      </c>
      <c r="D407" s="99"/>
    </row>
    <row r="408" spans="2:8" x14ac:dyDescent="0.25">
      <c r="B408" s="110" t="s">
        <v>57</v>
      </c>
      <c r="C408" s="24" t="s">
        <v>58</v>
      </c>
      <c r="D408" s="25" t="s">
        <v>142</v>
      </c>
    </row>
    <row r="409" spans="2:8" x14ac:dyDescent="0.25">
      <c r="B409" s="111"/>
      <c r="C409" s="24" t="s">
        <v>59</v>
      </c>
      <c r="D409" s="25" t="s">
        <v>142</v>
      </c>
    </row>
    <row r="410" spans="2:8" x14ac:dyDescent="0.25">
      <c r="B410" s="111"/>
      <c r="C410" s="24" t="s">
        <v>60</v>
      </c>
      <c r="D410" s="25" t="s">
        <v>142</v>
      </c>
    </row>
    <row r="411" spans="2:8" x14ac:dyDescent="0.25">
      <c r="B411" s="111"/>
      <c r="C411" s="24" t="s">
        <v>61</v>
      </c>
      <c r="D411" s="25" t="s">
        <v>142</v>
      </c>
    </row>
    <row r="412" spans="2:8" x14ac:dyDescent="0.25">
      <c r="B412" s="111"/>
      <c r="C412" s="24" t="s">
        <v>62</v>
      </c>
      <c r="D412" s="25" t="s">
        <v>142</v>
      </c>
    </row>
    <row r="413" spans="2:8" x14ac:dyDescent="0.25">
      <c r="B413" s="112"/>
      <c r="C413" s="24" t="s">
        <v>63</v>
      </c>
      <c r="D413" s="25" t="s">
        <v>142</v>
      </c>
    </row>
    <row r="414" spans="2:8" ht="26.4" x14ac:dyDescent="0.25">
      <c r="B414" s="23" t="s">
        <v>64</v>
      </c>
      <c r="C414" s="98" t="s">
        <v>143</v>
      </c>
      <c r="D414" s="99"/>
    </row>
    <row r="415" spans="2:8" ht="26.4" x14ac:dyDescent="0.25">
      <c r="B415" s="26" t="s">
        <v>65</v>
      </c>
      <c r="C415" s="98" t="s">
        <v>144</v>
      </c>
      <c r="D415" s="99"/>
    </row>
    <row r="416" spans="2:8" x14ac:dyDescent="0.25">
      <c r="B416" s="35" t="s">
        <v>66</v>
      </c>
      <c r="C416" s="100">
        <v>10200401</v>
      </c>
      <c r="D416" s="101"/>
    </row>
    <row r="417" spans="2:8" x14ac:dyDescent="0.25">
      <c r="B417" s="27" t="s">
        <v>67</v>
      </c>
      <c r="C417" s="102"/>
      <c r="D417" s="103"/>
    </row>
    <row r="418" spans="2:8" x14ac:dyDescent="0.25">
      <c r="B418" s="28"/>
      <c r="C418" s="28"/>
      <c r="D418" s="28"/>
    </row>
    <row r="419" spans="2:8" ht="14.4" x14ac:dyDescent="0.25">
      <c r="B419" s="104"/>
      <c r="C419" s="105"/>
      <c r="D419" s="106"/>
      <c r="E419" s="29" t="s">
        <v>48</v>
      </c>
      <c r="F419" s="29" t="s">
        <v>1</v>
      </c>
      <c r="G419" s="29" t="s">
        <v>2</v>
      </c>
      <c r="H419" s="30" t="s">
        <v>0</v>
      </c>
    </row>
    <row r="420" spans="2:8" x14ac:dyDescent="0.25">
      <c r="B420" s="92" t="s">
        <v>70</v>
      </c>
      <c r="C420" s="93"/>
      <c r="D420" s="94"/>
      <c r="E420" s="31" t="str">
        <f>+VLOOKUP(C416,'[4]Hoja1 (2)'!$A$1:$G$113,4,0)</f>
        <v>0.00676*PET6</v>
      </c>
      <c r="F420" s="31" t="str">
        <f>+VLOOKUP(C416,'[4]Hoja1 (2)'!$A$1:$G$113,2,0)</f>
        <v>0.02364*PET6</v>
      </c>
      <c r="G420" s="31" t="str">
        <f>+VLOOKUP(C416,'[4]Hoja1 (2)'!$A$1:$G$113,3,0)</f>
        <v>3.09*PET6</v>
      </c>
      <c r="H420" s="31" t="str">
        <f>+VLOOKUP(C416,'[4]Hoja1 (2)'!$A$1:$G$113,5,0)</f>
        <v>0.00181*PET6</v>
      </c>
    </row>
    <row r="421" spans="2:8" x14ac:dyDescent="0.25">
      <c r="B421" s="95" t="s">
        <v>71</v>
      </c>
      <c r="C421" s="96"/>
      <c r="D421" s="97"/>
      <c r="E421" s="31" t="e">
        <f>+VLOOKUP(C417,[5]Hoja1!$B$1:$F$24,3,0)</f>
        <v>#N/A</v>
      </c>
      <c r="F421" s="31" t="e">
        <f>+VLOOKUP(C417,[5]Hoja1!$B$1:$F$24,4,0)</f>
        <v>#N/A</v>
      </c>
      <c r="G421" s="31" t="e">
        <f>+VLOOKUP(C417,[5]Hoja1!$B$1:$F$24,5,0)</f>
        <v>#N/A</v>
      </c>
      <c r="H421" s="31" t="e">
        <f>+VLOOKUP(C417,[5]Hoja1!$B$1:$F$24,2,0)</f>
        <v>#N/A</v>
      </c>
    </row>
  </sheetData>
  <mergeCells count="155">
    <mergeCell ref="C300:D300"/>
    <mergeCell ref="B301:B306"/>
    <mergeCell ref="B202:D202"/>
    <mergeCell ref="C222:D222"/>
    <mergeCell ref="B213:B218"/>
    <mergeCell ref="C219:D219"/>
    <mergeCell ref="C220:D220"/>
    <mergeCell ref="C221:D221"/>
    <mergeCell ref="C244:D244"/>
    <mergeCell ref="C265:D265"/>
    <mergeCell ref="C266:D266"/>
    <mergeCell ref="B246:D246"/>
    <mergeCell ref="B247:D247"/>
    <mergeCell ref="B248:D248"/>
    <mergeCell ref="B253:D253"/>
    <mergeCell ref="B224:D224"/>
    <mergeCell ref="B225:D225"/>
    <mergeCell ref="B226:D226"/>
    <mergeCell ref="B231:D231"/>
    <mergeCell ref="C233:D233"/>
    <mergeCell ref="B203:D203"/>
    <mergeCell ref="B204:D204"/>
    <mergeCell ref="B209:D209"/>
    <mergeCell ref="C211:D211"/>
    <mergeCell ref="B182:D182"/>
    <mergeCell ref="B187:D187"/>
    <mergeCell ref="C189:D189"/>
    <mergeCell ref="C190:D190"/>
    <mergeCell ref="B191:B196"/>
    <mergeCell ref="C200:D200"/>
    <mergeCell ref="C197:D197"/>
    <mergeCell ref="C198:D198"/>
    <mergeCell ref="C199:D199"/>
    <mergeCell ref="C167:D167"/>
    <mergeCell ref="C168:D168"/>
    <mergeCell ref="B169:B174"/>
    <mergeCell ref="C175:D175"/>
    <mergeCell ref="C176:D176"/>
    <mergeCell ref="C177:D177"/>
    <mergeCell ref="C178:D178"/>
    <mergeCell ref="B180:D180"/>
    <mergeCell ref="B181:D181"/>
    <mergeCell ref="B165:D165"/>
    <mergeCell ref="B143:D143"/>
    <mergeCell ref="C145:D145"/>
    <mergeCell ref="C146:D146"/>
    <mergeCell ref="B147:B152"/>
    <mergeCell ref="C153:D153"/>
    <mergeCell ref="C154:D154"/>
    <mergeCell ref="C155:D155"/>
    <mergeCell ref="C156:D156"/>
    <mergeCell ref="B158:D158"/>
    <mergeCell ref="B159:D159"/>
    <mergeCell ref="B160:D160"/>
    <mergeCell ref="B26:D26"/>
    <mergeCell ref="B7:C7"/>
    <mergeCell ref="B9:D9"/>
    <mergeCell ref="C11:D11"/>
    <mergeCell ref="C12:D12"/>
    <mergeCell ref="B13:B18"/>
    <mergeCell ref="C19:D19"/>
    <mergeCell ref="C20:D20"/>
    <mergeCell ref="C21:D21"/>
    <mergeCell ref="C22:D22"/>
    <mergeCell ref="B24:D24"/>
    <mergeCell ref="B25:D25"/>
    <mergeCell ref="C212:D212"/>
    <mergeCell ref="C255:D255"/>
    <mergeCell ref="C256:D256"/>
    <mergeCell ref="B257:B262"/>
    <mergeCell ref="C263:D263"/>
    <mergeCell ref="C264:D264"/>
    <mergeCell ref="C234:D234"/>
    <mergeCell ref="B235:B240"/>
    <mergeCell ref="C241:D241"/>
    <mergeCell ref="C242:D242"/>
    <mergeCell ref="C243:D243"/>
    <mergeCell ref="B290:D290"/>
    <mergeCell ref="B291:D291"/>
    <mergeCell ref="B292:D292"/>
    <mergeCell ref="B297:D297"/>
    <mergeCell ref="C299:D299"/>
    <mergeCell ref="B268:D268"/>
    <mergeCell ref="B269:D269"/>
    <mergeCell ref="B270:D270"/>
    <mergeCell ref="B275:D275"/>
    <mergeCell ref="C277:D277"/>
    <mergeCell ref="C287:D287"/>
    <mergeCell ref="C288:D288"/>
    <mergeCell ref="C278:D278"/>
    <mergeCell ref="B279:B284"/>
    <mergeCell ref="C285:D285"/>
    <mergeCell ref="C286:D286"/>
    <mergeCell ref="B313:D313"/>
    <mergeCell ref="B314:D314"/>
    <mergeCell ref="B319:D319"/>
    <mergeCell ref="C321:D321"/>
    <mergeCell ref="C322:D322"/>
    <mergeCell ref="C307:D307"/>
    <mergeCell ref="C308:D308"/>
    <mergeCell ref="C309:D309"/>
    <mergeCell ref="C310:D310"/>
    <mergeCell ref="B312:D312"/>
    <mergeCell ref="B334:D334"/>
    <mergeCell ref="B335:D335"/>
    <mergeCell ref="B336:D336"/>
    <mergeCell ref="B340:D340"/>
    <mergeCell ref="C342:D342"/>
    <mergeCell ref="B323:B328"/>
    <mergeCell ref="C329:D329"/>
    <mergeCell ref="C330:D330"/>
    <mergeCell ref="C331:D331"/>
    <mergeCell ref="C332:D332"/>
    <mergeCell ref="C353:D353"/>
    <mergeCell ref="B355:D355"/>
    <mergeCell ref="B356:D356"/>
    <mergeCell ref="B357:D357"/>
    <mergeCell ref="B361:D361"/>
    <mergeCell ref="C343:D343"/>
    <mergeCell ref="B344:B349"/>
    <mergeCell ref="C350:D350"/>
    <mergeCell ref="C351:D351"/>
    <mergeCell ref="C352:D352"/>
    <mergeCell ref="C373:D373"/>
    <mergeCell ref="C374:D374"/>
    <mergeCell ref="B376:D376"/>
    <mergeCell ref="B377:D377"/>
    <mergeCell ref="B378:D378"/>
    <mergeCell ref="C363:D363"/>
    <mergeCell ref="C364:D364"/>
    <mergeCell ref="B365:B370"/>
    <mergeCell ref="C371:D371"/>
    <mergeCell ref="C372:D372"/>
    <mergeCell ref="C394:D394"/>
    <mergeCell ref="C395:D395"/>
    <mergeCell ref="C396:D396"/>
    <mergeCell ref="B398:D398"/>
    <mergeCell ref="B399:D399"/>
    <mergeCell ref="B383:D383"/>
    <mergeCell ref="C385:D385"/>
    <mergeCell ref="C386:D386"/>
    <mergeCell ref="B387:B392"/>
    <mergeCell ref="C393:D393"/>
    <mergeCell ref="B420:D420"/>
    <mergeCell ref="B421:D421"/>
    <mergeCell ref="C414:D414"/>
    <mergeCell ref="C415:D415"/>
    <mergeCell ref="C416:D416"/>
    <mergeCell ref="C417:D417"/>
    <mergeCell ref="B419:D419"/>
    <mergeCell ref="B400:D400"/>
    <mergeCell ref="B404:D404"/>
    <mergeCell ref="C406:D406"/>
    <mergeCell ref="C407:D407"/>
    <mergeCell ref="B408:B413"/>
  </mergeCells>
  <dataValidations count="2">
    <dataValidation type="list" allowBlank="1" showInputMessage="1" showErrorMessage="1" sqref="C21:D21 C199:D199 C243:D243 C287:D287 C331:D331 C373:D373 C416:D416 C155:D155 C177:D177 C221:D221 C265:D265 C309:D309 C352:D352 C395:D395">
      <formula1>$A$31:$A$142</formula1>
    </dataValidation>
    <dataValidation type="list" allowBlank="1" showInputMessage="1" showErrorMessage="1" sqref="C22 C200 C244 C288 C310 C374 C417 C156 C178 C222 C266 C332 C353 C396">
      <formula1>$B$31:$B$53</formula1>
    </dataValidation>
  </dataValidations>
  <pageMargins left="0" right="0" top="0" bottom="0" header="0.31496062992125984" footer="0.31496062992125984"/>
  <pageSetup scale="60" orientation="portrait" verticalDpi="0" r:id="rId1"/>
  <rowBreaks count="4" manualBreakCount="4">
    <brk id="186" min="1" max="7" man="1"/>
    <brk id="251" min="1" max="7" man="1"/>
    <brk id="317" min="1" max="7" man="1"/>
    <brk id="381" min="1" max="7" man="1"/>
  </rowBreaks>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PmFNS+4MBoGsEtwvvBTclunKs2nlOXvdgbSdl3XSyYU=</DigestValue>
    </Reference>
    <Reference Type="http://www.w3.org/2000/09/xmldsig#Object" URI="#idOfficeObject">
      <DigestMethod Algorithm="http://www.w3.org/2001/04/xmlenc#sha256"/>
      <DigestValue>TsORzxAxv+uKUncCzm9lqv1jfYW+StAlQNHwN82cYfU=</DigestValue>
    </Reference>
    <Reference Type="http://uri.etsi.org/01903#SignedProperties" URI="#idSignedProperties">
      <Transforms>
        <Transform Algorithm="http://www.w3.org/TR/2001/REC-xml-c14n-20010315"/>
      </Transforms>
      <DigestMethod Algorithm="http://www.w3.org/2001/04/xmlenc#sha256"/>
      <DigestValue>jf9kCEPvGaN0xGYyVZA2AqMsXDu7EiQtXEyI5mT2Y28=</DigestValue>
    </Reference>
    <Reference Type="http://www.w3.org/2000/09/xmldsig#Object" URI="#idValidSigLnImg">
      <DigestMethod Algorithm="http://www.w3.org/2001/04/xmlenc#sha256"/>
      <DigestValue>z583QqnqqhPSFuybEMrWjh3TD5kr3eu8g/UYxXsgEJI=</DigestValue>
    </Reference>
    <Reference Type="http://www.w3.org/2000/09/xmldsig#Object" URI="#idInvalidSigLnImg">
      <DigestMethod Algorithm="http://www.w3.org/2001/04/xmlenc#sha256"/>
      <DigestValue>BL4WWC06w6H7DeAj+KIcgteCMsW1mG+Eh4SMa+BqV4Y=</DigestValue>
    </Reference>
  </SignedInfo>
  <SignatureValue>s6dudmEvYxCh+AuY5MWztYW3l96UMTO+dvVyOH9qrcYU45mHXlDvzkQc/1CcV+ERBukFKTBKdhlj
4RuYXfHA3SQQu/SlUSsQFP7LFvz5bpKzR2kdGs/nzBUTq0FVTkwNs83ky7m0rVW6YTtjmjZi3sv4
3BTSTYVFkHsFLpjYDLB149QUL5QZosJe+zIUTuMbDUKRrdNpMuQ1ukyUjNC8X1fMftPvrewj8N2i
lPaziN3wTD0QtpCOQjie3P961PRaws/XwcMZTePlYIvtKDpkuSianBoj1uMrVCdVYZARvxOcVvk6
zgaFS/vBigfUIcC39FwWxufufuqfoNXfX9IGpw==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//PzKt01hmLfyzwRASobGsXV6Da55NvaGQw0YdQn4Xg=</DigestValue>
      </Reference>
      <Reference URI="/xl/calcChain.xml?ContentType=application/vnd.openxmlformats-officedocument.spreadsheetml.calcChain+xml">
        <DigestMethod Algorithm="http://www.w3.org/2001/04/xmlenc#sha256"/>
        <DigestValue>nXFTCl3dwBBJrPugykl0hsWco+NgXI4vY7n3Y5KfDkQ=</DigestValue>
      </Reference>
      <Reference URI="/xl/comments1.xml?ContentType=application/vnd.openxmlformats-officedocument.spreadsheetml.comments+xml">
        <DigestMethod Algorithm="http://www.w3.org/2001/04/xmlenc#sha256"/>
        <DigestValue>qA4JyuKFG4kY+cwkRtfMbvpPwTGAMfjZIGhuYw+TtF4=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iu2Asnl5gZTrNvMbn93KuQ5uSKJgDWq2YMQWFrimswM=</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JyBGwCYOivLcpL55LgZsu0JBPWCLDd8mfnI1aiUSUrY=</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LOSm0kTAAOa4jNOYLPz0pLgWfBL9eYIb5135IHMbRqA=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Vfj+mXal2WTU7uI3fPp2tL5sS48tT2tGQBR3M7ue+ig=</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HGk121yC1eJgYfP7wQyToa8whihtq1eJcjpPBeWxTyA=</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YArzLP6JLZ6btdisBKOfYP2P9lqJ3iK6mbbjuj9H84k=</DigestValue>
      </Reference>
      <Reference URI="/xl/externalLinks/externalLink3.xml?ContentType=application/vnd.openxmlformats-officedocument.spreadsheetml.externalLink+xml">
        <DigestMethod Algorithm="http://www.w3.org/2001/04/xmlenc#sha256"/>
        <DigestValue>QErueFTTUBKjvTfWQc+Xg/+OL5x7TjkYBoWK8YLWNdA=</DigestValue>
      </Reference>
      <Reference URI="/xl/externalLinks/externalLink4.xml?ContentType=application/vnd.openxmlformats-officedocument.spreadsheetml.externalLink+xml">
        <DigestMethod Algorithm="http://www.w3.org/2001/04/xmlenc#sha256"/>
        <DigestValue>5F7W5e0ejQSUBu6ipkregCdwPHr44HwIyD19mOLNtGQ=</DigestValue>
      </Reference>
      <Reference URI="/xl/externalLinks/externalLink5.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Stq5MRAsgnUaDEzq/DAdMQFmUTWRfnOyPOVjZS/Yl7M=</DigestValue>
      </Reference>
      <Reference URI="/xl/media/image2.emf?ContentType=image/x-emf">
        <DigestMethod Algorithm="http://www.w3.org/2001/04/xmlenc#sha256"/>
        <DigestValue>7SYf/imeYD/EV5rG+Qryqx3SoTTepi/tSG6bRUiDB4M=</DigestValue>
      </Reference>
      <Reference URI="/xl/media/image3.emf?ContentType=image/x-emf">
        <DigestMethod Algorithm="http://www.w3.org/2001/04/xmlenc#sha256"/>
        <DigestValue>7zxG9Xu0Qz6uUvKHHNOtWYYzjG78jFwm2b9rXNs1pi0=</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3X+lIaBq2uYZjc7Kdqa0wRcKmi0RzEVDOTTl1AYKAno=</DigestValue>
      </Reference>
      <Reference URI="/xl/printerSettings/printerSettings2.bin?ContentType=application/vnd.openxmlformats-officedocument.spreadsheetml.printerSettings">
        <DigestMethod Algorithm="http://www.w3.org/2001/04/xmlenc#sha256"/>
        <DigestValue>j7o39yCVX7prxOTrAfkd0u05JqcGxDxohjDML3b0HAw=</DigestValue>
      </Reference>
      <Reference URI="/xl/printerSettings/printerSettings3.bin?ContentType=application/vnd.openxmlformats-officedocument.spreadsheetml.printerSettings">
        <DigestMethod Algorithm="http://www.w3.org/2001/04/xmlenc#sha256"/>
        <DigestValue>iWC2HQrR8GlIYDRy5SJQ+gmyoPwp3ri3kU8MZoPqAP4=</DigestValue>
      </Reference>
      <Reference URI="/xl/sharedStrings.xml?ContentType=application/vnd.openxmlformats-officedocument.spreadsheetml.sharedStrings+xml">
        <DigestMethod Algorithm="http://www.w3.org/2001/04/xmlenc#sha256"/>
        <DigestValue>QXConzar8PNZvC+7pfSnwc2OgRkyrL9ruuPZ+CF2S/0=</DigestValue>
      </Reference>
      <Reference URI="/xl/styles.xml?ContentType=application/vnd.openxmlformats-officedocument.spreadsheetml.styles+xml">
        <DigestMethod Algorithm="http://www.w3.org/2001/04/xmlenc#sha256"/>
        <DigestValue>eLizKJl4+3ETA86t5GOINICKidgEAq0PYJcUmqkT1Qk=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juGkeWzUjHHjqLe52XIVEaRFBWizPRHYUVS3IoNK6rQ=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fTC28FHkzVEj8yMpLmeptopdnwNNmpcCSE999alCY28=</DigestValue>
      </Reference>
      <Reference URI="/xl/worksheets/sheet2.xml?ContentType=application/vnd.openxmlformats-officedocument.spreadsheetml.worksheet+xml">
        <DigestMethod Algorithm="http://www.w3.org/2001/04/xmlenc#sha256"/>
        <DigestValue>Uw7XBBjLMSZNsSK6MUhqAXr6OD/YuouMHDrVb7R+/ZU=</DigestValue>
      </Reference>
      <Reference URI="/xl/worksheets/sheet3.xml?ContentType=application/vnd.openxmlformats-officedocument.spreadsheetml.worksheet+xml">
        <DigestMethod Algorithm="http://www.w3.org/2001/04/xmlenc#sha256"/>
        <DigestValue>jRX174OxV3nZVumB+f3P/3NXeYpRVhODvZYbxhlcU14=</DigestValue>
      </Reference>
    </Manifest>
    <SignatureProperties>
      <SignatureProperty Id="idSignatureTime" Target="#idPackageSignature">
        <mdssi:SignatureTime xmlns:mdssi="http://schemas.openxmlformats.org/package/2006/digital-signature">
          <mdssi:Format>YYYY-MM-DDThh:mm:ssTZD</mdssi:Format>
          <mdssi:Value>2017-01-04T18:46:04Z</mdssi:Value>
        </mdssi:SignatureTime>
      </SignatureProperty>
    </SignatureProperties>
  </Object>
  <Object Id="idOfficeObject">
    <SignatureProperties>
      <SignatureProperty Id="idOfficeV1Details" Target="#idPackageSignature">
        <SignatureInfoV1 xmlns="http://schemas.microsoft.com/office/2006/digsig">
          <SetupID>{7127C205-3C73-47B1-BDE3-A63FC9B7A815}</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2017-01-04T18:46:04Z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NEBmG2HCwAA0QGwSocLAQAAAODmdQsAAAAAiD6GCwMAAAC0Kolm2EWGCwAAAACIPoYL44VXZgMAAADshVdmAQAAAMhDggtozYhmjmhPZuwwoQGAAaR2DlyfduBbn3bsMKEBZAEAAHtibXZ7Ym12SC1yCwAIAAAAAgAAAAAAAAwxoQEQam12AAAAAAAAAABAMqEBBgAAADQyoQEGAAAAAAAAAAAAAAA0MqEBRDGhAeLqbHYAAAAAAAIAAAAAoQEGAAAANDKhAQYAAABMEm52AAAAAAAAAAA0MqEBBgAAAAAAAABwMaEBii5sdgAAAAAAAgAANDKhAQ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ANyBoD4//8AAAAAAAAAAAAAAAAAAAAAEANyBoD4//96lwAAAAChAf48rXd8N6EB9XGxd3lYtAH+////jOOsd/LgrHek/4ULsBDUAej9hQsMMaEBEGptdgAAAAAAAAAAQDKhAQYAAAA0MqEBBgAAAAAAAAAAAAAA/P2FC9AxfQv8/YULAAAAANAxfQtcMaEBe2JtdntibXYAAAAAAAgAAAACAAAAAAAAZDGhARBqbXYAAAAAAAAAAJoyoQEHAAAAjDKhAQcAAAAAAAAAAAAAAIwyoQGcMaEB4upsdgAAAAAAAgAAAAChAQcAAACMMqEBBwAAAEwSbnYAAAAAAAAAAIwyoQEHAAAAAAAAAMgxoQGKLmx2AAAAAAACAACMMqE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AGg+P//8gEAAAAAAAD8G3sEgPj//wgAWH779v//AAAAAAAAAADgG3sEgPj/////AAAAAAAAAAAAAECqlwslAAAA2n0Noj6OY2awuxEQAAAAAGAYId4iAIoBIA0EhGCjoQE0o6EBiEeGCyANBIT0paEBDY9jZiANBIQAAAAAYAq0B1gr4APgpKEBWNiIZoqqlwsAAAAAWNiIZiANAABAqpcLJQAAAAAAAAAHAAAAQKqXCwAAAAAAAAAAaKOhAeJ5V2YgAAAA/////wAAAAAAAAAAEAAAAAAAAAA4AAAAAQAAAAEAAAARAAAAEQAAABAAAAAAAAAAYAq0B1gr4AMAowEA/////0EPCqgopKEBKKShAdB4Y2YAAAAAVKahAWAKtAfgeGNmQQ8KqOSjoQFWOqB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P8RERERERERERERERERIhERExEhERIRkxERERERERERIRIREhEREhq+MREVmzERILDVERERERERERERERERERERERERERERERERERERERERERERERERERABERERERERERERERERERERERERERERIhAREREhEREREREREREREhERSwohER65YRrBWLUREiERERESIREhESESEREREREREREREREREREREREREREREREQ/xERERERERERERERERERERERERERIREjthESESERERERERERERIRIRTQD1IRJd9R/RFPvyESIRERERIhEREhERERERESEREREREREREREREREREREREREAERERERERERERERERERERERERERERESIRtBERIRERERERERERERESERHJkNYRIWCFWyETy+IRFo1BEhEhIhERERISIhERERERERERERERERERERERERERD/ERERERERERERERERERERERERERESERIxkxIREhERERERERERERERIRJN4AchEROIayEhPbcRK1gFEREhERMSEREREREREREREREREREREREREREREREQARERERERERERERERERERERERERERMREhEUkxEhERERERERERERESERIRJpXgtRERJ70GERE4lBa3PQURExISESEhERESEREREREREREREREREREREREREP8RERERERERERERERERERERERERERESEhITlhEREREREREREREhEhEREhEao5DVIREXkKYSEVuWH9M/BREhElMhEREhERERERERERERERERERERERERERABERERERERERERERERERERERERERERIREREhpREhERERERERERIRESERESEVkWuLMRERew0RERa9QbUi8OEx8KCTEREREREREREREREREREREREREREREQ/xERERERERERERERERERERERERERIRISERER/BEREREREREREREhEREhISETBBcA0xERFAthEhFbg8gRKQQReCUPYRESEREREREREREREREREREREREREAERERERERERERERERERERERERERERERERERISzxESEhERERERERERERERERERrRLwBxERIdChESEUDztBEpBCS3GrvxIREhEhERERERERERERERERERERD/ERERERERERERERERERERERERERERERERIRIS7SEREREREREREREREREREREiSzJ5sFEhEmgEERES4H/xEk2GOaIvChIRISExEREREREREREREREREREQARERERERERERERERERERERERERERERERERERIRSGIhESERERERERERERERERERKeEXmLQRERwAQRIRJwqUEiKLdgIikEEREhExEREREREREREREREREREP8RERERERERERERERERERERERERERERERESESERYCEREREREREREREREREREREhHoIR0LgSERK7gRExEqkHIRE4tY8ToMEhESERERERERERERERERERERABERERERERERERERERERERERERERERERERIRERIhKFETEREREREREREREREREREhIrUSO9txIRGcDBESIWkNIREkuKsRwIMhEREREREREREREREREREREQ/xERERERERERERERERERERERERERERERERESERERGlERERERERERERERERERIRERMegRJ9+2ERHNyzESER4AUSERSABBUIcREhEREREREREREREREREREAERERERERERERERERERERERERERERERERERIREiIRLpEhERERERERERERERESESEREi1xFqjIUSEtfYISESHA0xERFqCVGwoRERERERERERERERERERERD/ERERERERERERERERERERERERERERERERIhEhERIREwMRERERERERERERERESERIhER6DEWv9ohIf9QcREREYDhESEU0KHQthEREREREREREREREREREQARERERERERERERERERERERERERERERERERERERERERE5YRERERESIRERERERERERERMRPeERqOkhETA50REhEkuBERERWAxwDiEREREREREREREREREREP8RERERERERERERERERERERERERERERERERERERIiEiEt4hESEhERESERERERERERESIRN4IRK8nRER3EBSEhER8PETEhFQjoAhERIRERERERERERERERABEREREREREREREREREREREREREREREREREREREREREhEs8xIRESERERERERERERERIREhJt8SH9ynERS0+iERERTQURETEs4TIREREREREREREREREREQ/xERERERERERERERERERERERERERERERERERERERERESETsxEhEREhERERERERERERERIRETAhE5nIMTHJUFIhEhFsISERERIRIRESEREREREREREREREAERERERERERERERERERERERERERERERERERERERIRIhESERhxEhERIRERERERERERERIREjEynREVDKwhErT9EiEhEhERMREhERERERERERERERERERERD/ERERERERERERERERERERERERERERERERERERERERESESES7yEREREhERERERERERERERERERaRER2VlBIejgYREREhEhIhESEREREREREREREREREREQAREREREREREREREREREREREREREREREREREREREjERERIRIRaTIREREREREREREREREhEiEhESOcEhW+/yIW+g4REhIRERIRMREREREREREREREREREREP8REREREREREREREREREREREREREREREREREREREREhIRIRISHVIREREREREREREREhISERESERIrQhH7TXIRFMESEhIRIhEhIRIRERERERERERERERERABERERERERERERERERERERERERERERERERERERERERERERERERF5ERESERERIREREREREREREREREu0RE7zIERERERIREREREREREREREREREREREREREQ/xERERERERERERERERERERERERERERERERERERERERERERERERI9EhERESEhERERERERERERERERETjhIfhr4REhERIREREREREREREREREREREREREREAIREREREREREREREREREREREREREREREREREREREREREREREREiE5cRERIREhERERERERERERERERIheREWte9hERERERERERERERERERERERERERERERD/EREREREREREREREREREREREREREREREREREREREREREREREREREUgxIRExEREREREREREREREREhERPIMR4GnhEhISEREREREREREREREREREREREREQARERERERERERERERERERERERERERERERERERERERERERERERERIRESlBESESERERERERERERERERESERIcoREH6xEREREREREREREREREREREREREREREP8REREREREREREREREREREREREREREREREREREREREREREREREREhEh/xMRMRERERERERERERERESERERIjnhLIIEExExERERERERERERERERERERERERABERERERERERERERERERERERERERERERERERERERERERERERERIRETESSyERERERERERERERERERERIhISESSWMwWuESEREREREREREREREREREREREREQ/xEREREREREREREREREREREREREREREREREREREREREREREREREhISERLKEREREREREREREREREREhERIRERFcovlYMREREREREREREREREREREREREREAEREREREREREREREREREREREREREREREREREREREREREREREREREREREhIwMRERERERERESERERERERERERESEizXh4IhERIRERERERERERERERERERERD/ERERERERERERERERERERERERERERERERERERERERERERERERERERESERIY4SESExISEhERERERERERERERERETHtuIESEhEREREREREREREREREREREQARERERERERERERERERERERERERERERERERERERERERERERERERERERESESEXohESERERERERERERERERERERESERERoFEREhEhEREREREREREREREREREP8RERERERERERERERERERERERERERERERERERERERERERERERERERERERESET/BESEREREhERERERERERESESEREhEhKaIRESERERERERERERERERERERABERERERERERERERERERERERERERERERERERERERERERERERERERERESEREWERSzIREhEREREREREREREREREREREhEhFwcREREREREREREREREREREREQ/xERERERERERERERERERERERERERERERERERERERERERERERERERERESMRISESGcERERIREREREREREREREREREWEhESIooRIREREREREREREREREREREAsREREREREREREREREREREREREREREREREREREREREREREREREREREREREhISERNdMhERERERERERERERERERERERIhIRIcsxERERERERERERERERERERD/ERERERERERERERERERERERERERERERERERERERERERERERERERERERERERESEhE9UxEREhERERERERERERERESExEiEhEUvxEREREREREREREREREREQDhEREREREREREREREREREREREREREREREREREREREREREREREREREREREREREREREThhERERIREhERERERERERERERERERISwDEREREREhEREREREREREP8RERERERERERERERERERERERERERERERERERERERERERERERERERERERERERERERER+jESERESERERERERERERERERERERERMHESEhERERIRERERERERABERERERERERERERERERERERERERERERERERERERERERERERERERERERERERERERERIRO0ISESERIREREREREREREREREhEiEROZESERIREREREREREREQ/xERERERERERERERERERERERERERERERERERERERERERERERERERERERERERERERESEhHtERIRExERERERERERERERERERESEhHgITERESESEREREREREAERERERERERERERERERERERERERERERERERERERERERERERERERERERERERERERERERIRMd8RESEhEREREREREREREREREhEREREbwRIRESERERERERERD/ERERERERERERERERERERERERERERERERERERERERERERERERERERERERERERERERIREhMUkiERERERERERERERERERERERIhEhEaghEiEREREREREREQBxERERERERERERERERERERERERERERERERERERERERERERERERERERERERERERERERISERES2hMRERERERERERERERERIRERESESEVAhEhEhEREREREREO4RERERERERERERERERERERERERERERERERERERERERERERERERERERERERERERERERERIREhaVERERERERERERERERERISERIRESEitBERERERERERERAAERERERERERERERERERERERERERERERERERERERERERERERERERERERERERERERERERERESERHtUREREhESERERERERERERERERERET3xESERIRESEREQ/xERERERERERERERERERERERERERERERERERERERERERERERERERERERERERERERERERERESETEcgxEhEjESEjERERERERERERERERER+hERMREhIREREAMRERERERERERERERERERERERERERERERERERERERERERERERERERERERERERERERERERERExEhEi3BERERERESEREREREREREREREREh7RERExIhERERD/ERERERERERERERERERERERERERERERERERERERERERERERERERERERERERERERERERERESERERESW3IhEhEhEhEREREREREREREREREh6xExEhEREREQCREREREREREREREREREREREREREREREREREREREREREREREREREREREREREREREREREREREREiESERJNUhESEREREREREREREREREREREiaCERERIREREP8REREREREREREREREREREREREREREREREREREREREREREREREREREREREREREREREREREREhESERIRIlhCEREhEREREREREREREREREhERKCExEhIRERADERERERERERERERERERERERERERERERERERERERERERERERERERERERERERERERERERERESESERISESEyrmERERERERERERERERERERExIRWBEhEREREQ/x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P8RERERERERERERERERERERERERERERERERERERERERERERERERERERERERERERERERERERERERERERERERERERE9lhEhERERIRERERERERESEVwRERERABERERERERERERERERERERERERERERERERERERERERERERERERERERERERERERERERERERERERERERERERIiERERMSqUERERIhERERERERERESEYESEREQ/xERERERERERERERERERERERERERERERERERERERERERERERERERERERERERERERERERERERERERERERERERIREhEhF51hERIhERERERERERERMCEREREAERERERERERERERERERERERERERERERERERERERERERERERERERERERERERERERERERERERERERERERERERERESESIRETqHERERERERERERESEVsRERERD/EREREREREREREREREREREREREREREREREREREREREREREREREREREREREREREREREREREREREREREREREREREREREREhHroxERERERERERERF7EhEREQAREREREREREREREREREREREREREREREREREREREREREREREREREREREREREREREREREREREREREREREREREREREREREREREWq+IRIRERERIRESrBEREREP8REREREREREREREREREREREREREREREREREREREREREREREREREREREREREREREREREREREREREREREREREREREREREREhERI/ujERIREREhHrERIRERABERERERERERERERERERERERERERERERERERERERERERERERERERERERERERERERERERERERERERERERERERERERERERERERERIRTQniERERFIAyIREREQ/xERERERERERERERERERERERERERERERERERERERERERERERERERERERERERERERERERERERERERERERERERERERERERERISEhESETeACakAvBISEREREAERERERERERERERERERERERERERERERERERERERERERERERERERERERERERERERERERERERERERERERERERERERERERERERERERERETERJFYRIRITERERD/EREREREREREREREREREREREREREREREREREREREREREREREREREREREREREREREREREREREREREREREREREREREREREhEREiEhERERESESIRESEREREQARERERERERERERERERERERERERERERERERERERERERERERERERERERERERERERERERERERERERERERERERERERERERERERERERERESIRERERESES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rXfNQrl3HqalZxhLpWf//wAAAABZdn5aAAAcyaEBSAKfdgAAAABYZtMBcMihAVDzWnYAAAAAAABDaGFyVXBwZXJXAAGtd/1CuXdcyaEBAAAAAMjIoQGAAaR2DlyfduBbn3bIyKEBZAEAAHtibXZ7Ym12UAnVAQAIAAAAAgAAAAAAAOjIoQEQam12AAAAAAAAAAAiyqEBCQAAABDKoQEJAAAAAAAAAAAAAAAQyqEBIMmhAeLqbHYAAAAAAAIAAAAAoQEJAAAAEMqhAQkAAABMEm52AAAAAAAAAAAQyqEBCQAAAAAAAABMyaEBii5sdgAAAAAAAgAAEMqhAQ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sAQAADAAAAHYAAADbAAAAhgAAAAEAAACrCg1CAAANQgwAAAB2AAAAJQAAAEwAAAAAAAAAAAAAAAAAAAD//////////5gAAABQAHIAbwBmAGUAcwBpAG8AbgBhAGwAIABEAGkAdgBpAHMAaQDzAG4AIABkAGUAIABGAGkAcwBjAGEAbABpAHoAYQBjAGkA8wBuAIA/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13zUK5dx6mpWcYS6Vn//8AAAAAWXZ+WgAAHMmhAUgCn3YAAAAAWGbTAXDIoQFQ81p2AAAAAAAAQ2hhclVwcGVyVwABrXf9Qrl3XMmhAQAAAADIyKEBgAGkdg5cn3bgW592yMihAWQBAAB7Ym12e2JtdlAJ1QEACAAAAAIAAAAAAADoyKEBEGptdgAAAAAAAAAAIsqhAQkAAAAQyqEBCQAAAAAAAAAAAAAAEMqhASDJoQHi6mx2AAAAAAACAAAAAKEBCQAAABDKoQEJAAAATBJudgAAAAAAAAAAEMqhAQkAAAAAAAAATMmhAYoubHYAAAAAAAIAABDKoQEJAAAAZHYACAAAAAAlAAAADAAAAAEAAAAYAAAADAAAAP8AAAISAAAADAAAAAEAAAAeAAAAGAAAACoAAAAFAAAAhQAAABYAAAAlAAAADAAAAAEAAABUAAAAqAAAACsAAAAFAAAAgwAAABUAAAABAAAAqwoNQgAADUIrAAAABQAAAA8AAABMAAAAAAAAAAAAAAAAAAAA//////////9sAAAARgBpAHIAbQBhACAAbgBvACAAdgDhAGwAaQBkAGEAoQEGAAAAAwAAAAUAAAALAAAABwAAAAQAAAAHAAAACAAAAAQAAAAGAAAABwAAAAMAAAADAAAACAAAAAcAAABLAAAAQAAAADAAAAAFAAAAIAAAAAEAAAABAAAAEAAAAAAAAAAAAAAAQAEAAKAAAAAAAAAAAAAAAEABAACgAAAAUgAAAHABAAACAAAAFAAAAAkAAAAAAAAAAAAAALwCAAAAAAAAAQICIlMAeQBzAHQAZQBtAAAAAAAAAAAA4gAAAAAAAAAsA3IGgPj//wAAAAAAAAAAAAAAAAAAAAAQA3IGgPj//3qXAAAAAKEB/jytd3w3oQH1cbF3eVi0Af7///+M46x38uCsd6T/hQuwENQB6P2FCwwxoQEQam12AAAAAAAAAABAMqEBBgAAADQyoQEGAAAAAAAAAAAAAAD8/YUL0DF9C/z9hQsAAAAA0DF9C1wxoQF7Ym12e2JtdgAAAAAACAAAAAIAAAAAAABkMaEBEGptdgAAAAAAAAAAmjKhAQcAAACMMqEBBwAAAAAAAAAAAAAAjDKhAZwxoQHi6mx2AAAAAAACAAAAAKEBBwAAAIwyoQEHAAAATBJudgAAAAAAAAAAjDKhAQcAAAAAAAAAyDGhAYoubHYAAAAAAAIAAIwyoQ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NEBmG2HCwAA0QGwSocLAQAAAODmdQsAAAAAiD6GCwMAAAC0Kolm2EWGCwAAAACIPoYL44VXZgMAAADshVdmAQAAAMhDggtozYhmjmhPZuwwoQGAAaR2DlyfduBbn3bsMKEBZAEAAHtibXZ7Ym12SC1yCwAIAAAAAgAAAAAAAAwxoQEQam12AAAAAAAAAABAMqEBBgAAADQyoQEGAAAAAAAAAAAAAAA0MqEBRDGhAeLqbHYAAAAAAAIAAAAAoQEGAAAANDKhAQYAAABMEm52AAAAAAAAAAA0MqEBBgAAAAAAAABwMaEBii5sdgAAAAAAAgAANDKh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ABoPj///IBAAAAAAAA/Bt7BID4//8IAFh++/b//wAAAAAAAAAA4Bt7BID4/////wAAAAC0BwAAAABorBEQ/p2fdtisemf0FwFHsLsREAAAAACQEiHXIgCKAQyjoQFe9EVnjKOhAQAAAABgCrQHzKShASSIgBLUo6EBUwBlAGcAbwBlACAAVQBJAAAAAAAAAAAAJeRFZ+EAAABIo6EBmjNkZqC1hwvhAAAAAQAAAIasERAAAKEBOjNkZgQAAAAFAAAAAAAAAAAAAAAAAAAAhqwREFSloQEk30VnWDB4CwQAAABgCrQHAAAAAKXjRWcQAAAAAAAAAFMAZQBnAG8AZQAgAFUASQAAAAqoKKShASikoQHhAAAAAAAAAGisERAAAAAAAQAAAAAAAADko6EBVjqg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D/ERERERERERERERERESIRERMRIRESEZMRERERERERESESERIRERIavjERFZsxESCw1REREREREREREREREREREREREREREREREREREREREREREREREREQARERERERERERERERERERERERERERESIQERERIRERERERERERERIREUsKIREeuWEawVi1ERIhEREREiERIREhEhEREREREREREREREREREREREREREREREP8RERERERERERERERERERERERERESERI7YREhEhERERERERERESESEU0A9SESXfUf0RT78hEiERERESIRERIREREREREhERERERERERERERERERERERERABEREREREREREREREREREREREREREREiEbQRESEREREREREREREREhERyZDWESFghVshE8viERaNQRIRISIRERESEiIREREREREREREREREREREREREREQ/xEREREREREREREREREREREREREREhESMZMSERIRERERERERERERESESTeAHIRETiGshIT23EStYBRERIRETEhEREREREREREREREREREREREREREREREAERERERERERERERERERERERERERETERIRFJMRIREREREREREREREhESESaV4LURESe9BhEROJQWtz0FERMSEhEhIREREhERERERERERERERERERERERERD/EREREREREREREREREREREREREREREhISE5YRERERERERERERIRIRERIRGqOQ1SERF5CmEhFblh/TPwURIRJTIRERIREREREREREREREREREREREREREQARERERERERERERERERERERERERERESERERIaURIRERERERERESEREhEREhFZFrizEREXsNEREWvUG1IvDhMfCgkxEREREREREREREREREREREREREREREP8RERERERERERERERERERERERERESESEhEREfwRERERERERERERIRERISEhEwQXANMRERQLYRIRW4PIESkEEXglD2EREhERERERERERERERERERERERERABERERERERERERERERERERERERERERERERESEs8REhIREREREREREREREREREa0S8AcRESHQoREhFA87QRKQQktxq78SERIRIREREREREREREREREREREQ/xERERERERERERERERERERERERERERERESESEu0hERERERERERERERERERERIksyebBRIRJoBBEREuB/8RJNhjmiLwoSESEhMREREREREREREREREREREAERERERERERERERERERERERERERERERERERESEUhiIREhERERERERERERERERESnhF5i0EREcAEESEScKlBIii3YCIpBBERIRMRERERERERERERERERERD/EREREREREREREREREREREREREREREREREhEhEWAhERERERERERERERERERERIR6CEdC4EhESu4ERMRKpByEROLWPE6DBIREhEREREREREREREREREREQARERERERERERERERERERERERERERERERESERESIShRExERERERERERERERERERISK1EjvbcSERnAwREiFpDSERJLirEcCDIREREREREREREREREREREREP8REREREREREREREREREREREREREREREREREhERERpRERERERERERERERERESERETHoESffthERzcsxEhEeAFEhEUgAQVCHERIRERERERERERERERERERABERERERERERERERERERERERERERERERERESERIiES6RIREREREREREREREREhEhERItcRaoyFEhLX2CEhEhwNMRERaglRsKEREREREREREREREREREREQ/xERERERERERERERERERERERERERERERESIRIRESERMDEREREREREREREREREhESIREegxFr/aISH/UHERERGA4REhFNCh0LYREREREREREREREREREREAEREREREREREREREREREREREREREREREREREREREREROWEREREREiERERERERERERETET3hEajpIREwOdERIRJLgREREVgMcA4hERERERERERERERERERD/ERERERERERERERERERERERERERERERERERERESIhIhLeIREhIREREhEREREREREREiETeCESvJ0REdxAUhIREfDxExIRUI6AIRESEREREREREREREREQARERERERERERERERERERERERERERERERERERERERERIRLPMSEREhERERERERERERESERISbfEh/cpxEUtPohEREU0FERExLOEyEREREREREREREREREREP8REREREREREREREREREREREREREREREREREREREREREhE7MRIRERIRERERERERERERESEREwIROZyDExyVBSIRIRbCEhERESESEREhERERERERERERERABERERERERERERERERERERERERERERERERERERESESIREhEYcRIRESERERERERERERESERIxMp0RFQysIRK0/RIhIRIRETERIREREREREREREREREREREQ/xEREREREREREREREREREREREREREREREREREREREREhEhEu8hERERIREREREREREREREREREWkREdlZQSHo4GERERIRISIREhEREREREREREREREREREAERERERERERERERERERERERERERERERERERERERIxERESESEWkyERERERERERERERERIRIhIREjnBIVvv8iFvoOERISERESETERERERERERERERERERERD/ERERERERERERERERERERERERERERERERERERERERISESESEh1SERERERERERERERISEhEREhESK0IR+01yERTBEhISESIRISESEREREREREREREREREQAREREREREREREREREREREREREREREREREREREREREREREREREReREREhERESERERERERERERERERLtERO8yBERERESEREREREREREREREREREREREREREP8RERERERERERERERERERERERERERERERERERERERERERERERESPRIREREhIRERERERERERERERERE44SH4a+ERIRESERERERERERERERERERERERERERACERERERERERERERERERERERERERERERERERERERERERERERERIhOXERESERIRERERERERERERERESIXkRFrXvYREREREREREREREREREREREREREREREQ/xERERERERERERERERERERERERERERERERERERERERERERERERERFIMSERMRERERERERERERERERIRETyDEeBp4RISEhEREREREREREREREREREREREREAERERERERERERERERERERERERERERERERERERERERERERERERESEREpQREhEhEREREREREREREREREhESHKERB+sRERERERERERERERERERERERERERERD/ERERERERERERERERERERERERERERERERERERERERERERERERERIRIf8TETEREREREREREREREREhERESI54SyCBBMRMREREREREREREREREREREREREQARERERERERERERERERERERERERERERERERERERERERERERERESERExEkshERERERERERERERERERESISEhEkljMFrhEhEREREREREREREREREREREREREP8RERERERERERERERERERERERERERERERERERERERERERERERERISEhESyhERERERERERERERERERIRESERERXKL5WDERERERERERERERERERERERERERABERERERERERERERERERERERERERERERERERERERERERERERERERERERISMDEREREREREREhEREREREREREREhIs14eCIRESEREREREREREREREREREREQ/xEREREREREREREREREREREREREREREREREREREREREREREREREREREhESGOEhEhMSEhIREREREREREREREREREx7biBEhIREREREREREREREREREREREAEREREREREREREREREREREREREREREREREREREREREREREREREREREREhEhF6IREhEREREREREREREREREREREhEREaBRERIRIRERERERERERERERERERD/EREREREREREREREREREREREREREREREREREREREREREREREREREREREREhE/wREhERERIREREREREREREhEhERIRISmiEREhEREREREREREREREREREQAREREREREREREREREREREREREREREREREREREREREREREREREREREREhERFhEUsyERIRERERERERERERERERERERIRIRcHEREREREREREREREREREREREP8REREREREREREREREREREREREREREREREREREREREREREREREREREREjESEhEhnBERESERERERERERERERERERFhIREiKKESERERERERERERERERERERALERERERERERERERERERERERERERERERERERERERERERERERERERERERERISEhETXTIRERERERERERERERERERERESISESHLMREREREREREREREREREREQ/xEREREREREREREREREREREREREREREREREREREREREREREREREREREREREREhIRPVMRERIREREREREREREREREhMRIhIRFL8REREREREREREREREREREA4RERERERERERERERERERERERERERERERERERERERERERERERERERERERERERERERE4YRERESERIRERERERERERERERERESEsAxERERERIRERERERERERD/EREREREREREREREREREREREREREREREREREREREREREREREREREREREREREREREREfoxEhEREhERERERERERERERERERERETBxEhIRERESEREREREREQARERERERERERERERERERERERERERERERERERERERERERERERERERERERERERERERESETtCEhEhESERERERERERERERERIRIhETmREhESEREREREREREREP8REREREREREREREREREREREREREREREREREREREREREREREREREREREREREREREREhIR7RESERMREREREREREREREREREREhIR4CExEREhEhERERERERABERERERERERERERERERERERERERERERERERERERERERERERERERERERERERERERERESETHfEREhIRERERERERERERERERIRERERG8ESEREhEREREREREQ/xERERERERERERERERERERERERERERERERERERERERERERERERERERERERERERERESERITFJIhERERERERERERERERERERESIRIRGoIRIhEREREREREREAcRERERERERERERERERERERERERERERERERERERERERERERERERERERERERERERERESEhEREtoTERERERERERERERERESEREREhEhFQIRIRIRERERERERDuERERERERERERERERERERERERERERERERERERERERERERERERERERERERERERERERERESERIWlRERERERERERERERERESEhESEREhIrQREREREREREREQABEREREREREREREREREREREREREREREREREREREREREREREREREREREREREREREREREREREhER7VERERIREhERERERERERERERERERE98REhESEREhEREP8REREREREREREREREREREREREREREREREREREREREREREREREREREREREREREREREREREREhExHIMRIRIxEhIxEREREREREREREREREfoRETERISERERADERERERERERERERERERERERERERERERERERERERERERERERERERERERERERERERERERERERMRIRItwREREREREhERERERERERERERERIe0RERMSIREREQ/xEREREREREREREREREREREREREREREREREREREREREREREREREREREREREREREREREREREhEREREltyIRIRIRIRERERERERERERERERIesRMRIREREREAkRERERERERERERERERERERERERERERERERERERERERERERERERERERERERERERERERERERERIhEhESTVIREhERERERERERERERERERERImghERESERERD/ERERERERERERERERERERERERERERERERERERERERERERERERERERERERERERERERERERERIREhESESJYQhERIRERERERERERERERERIRESghMRISEREQAxEREREREREREREREREREREREREREREREREREREREREREREREREREREREREREREREREREREhEhESEhEhMq5hERERERERERERERERERERMSEVgRIREREREP8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D/ERERERERERERERERERERERERERERERERERERERERERERERERERERERERERERERERERERERERERERERERERERERPZYRIRERESEREREREREREhFcEREREQARERERERERERERERERERERERERERERERERERERERERERERERERERERERERERERERERERERERERERERERESIhERETEqlBERESIREREREREREREhGBEhEREP8RERERERERERERERERERERERERERERERERERERERERERERERERERERERERERERERERERERERERERERERERESERIRIRedYRESIRERERERERERETAhERERABEREREREREREREREREREREREREREREREREREREREREREREREREREREREREREREREREREREREREREREREREREREhEiERE6hxEREREREREREREhFbEREREQ/xERERERERERERERERERERERERERERERERERERERERERERERERERERERERERERERERERERERERERERERERERERERERERIR66MRERERERERERERexIREREAERERERERERERERERERERERERERERERERERERERERERERERERERERERERERERERERERERERERERERERERERERERERERERERFqviESERERESEREqwRERERD/ERERERERERERERERERERERERERERERERERERERERERERERERERERERERERERERERERERERERERERERERERERERERERERIRESP7oxESERERIR6xESEREQARERERERERERERERERERERERERERERERERERERERERERERERERERERERERERERERERERERERERERERERERERERERERERERERESEU0J4hERERSAMiEREREP8RERERERERERERERERERERERERERERERERERERERERERERERERERERERERERERERERERERERERERERERERERERERERERESEhIREhE3gAmpALwSEhERERABERERERERERERERERERERERERERERERERERERERERERERERERERERERERERERERERERERERERERERERERERERERERERERERERERERExESRWESESExEREQ/xERERERERERERERERERERERERERERERERERERERERERERERERERERERERERERERERERERERERERERERERERERERERERIRERIhIREREREhEiEREhEREREAEREREREREREREREREREREREREREREREREREREREREREREREREREREREREREREREREREREREREREREREREREREREREREREREREREREiEREREREhEh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D//w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V5dINCh5uYFh7I6GZMYhKEJ197fMY4bQKJfcjXDFxLo=</DigestValue>
    </Reference>
    <Reference Type="http://www.w3.org/2000/09/xmldsig#Object" URI="#idOfficeObject">
      <DigestMethod Algorithm="http://www.w3.org/2001/04/xmlenc#sha256"/>
      <DigestValue>0XpqtyqdwrqGuZiwlDES/XD6CNY+P9u7XfTgBzXHw3k=</DigestValue>
    </Reference>
    <Reference Type="http://uri.etsi.org/01903#SignedProperties" URI="#idSignedProperties">
      <Transforms>
        <Transform Algorithm="http://www.w3.org/TR/2001/REC-xml-c14n-20010315"/>
      </Transforms>
      <DigestMethod Algorithm="http://www.w3.org/2001/04/xmlenc#sha256"/>
      <DigestValue>fbN6mHor3rvIyYMiyozIlU8Yhy3kPyRXzqHULcjkxnE=</DigestValue>
    </Reference>
    <Reference Type="http://www.w3.org/2000/09/xmldsig#Object" URI="#idValidSigLnImg">
      <DigestMethod Algorithm="http://www.w3.org/2001/04/xmlenc#sha256"/>
      <DigestValue>aHl7al/12buzPa9Aofq2T2oj3NnYCVIwZg485tRkj24=</DigestValue>
    </Reference>
    <Reference Type="http://www.w3.org/2000/09/xmldsig#Object" URI="#idInvalidSigLnImg">
      <DigestMethod Algorithm="http://www.w3.org/2001/04/xmlenc#sha256"/>
      <DigestValue>pj7LBF3DJQ08dD4iP2TvWbR6RwXW0Jm/3YpfOM7E59Y=</DigestValue>
    </Reference>
  </SignedInfo>
  <SignatureValue>gOzeMNM31dPC1mXo4RgQX2R84d+hIqVVEpvSb+uQtc85rKv5taJe/bcCwGvw/ggu3afiZIxUPA3C
wJ4UpOYbwmAsi1903f2LhKIOQ/1VF8bijws2NibvXv/1L49ejGOS0nQWqHbEZkeRDmYR25KWMHbR
0i0Nrny91s0ywEKAeiNtRwRatD0a28quJDLpJi/oUl+AhtA8oLue6FoFFA4AcfroF5fZRWCi78xc
dnppNqxKdnoTKJuCNfSPGVyo7BdNUtUh78ZWIeXLBLkV6UhxqionH2S/bzLAv2kLWKAz0S8RgTKs
3wrYw50ZwZ/4e0nu4mdyd7OTBsqkIjKmv74ccA==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//PzKt01hmLfyzwRASobGsXV6Da55NvaGQw0YdQn4Xg=</DigestValue>
      </Reference>
      <Reference URI="/xl/calcChain.xml?ContentType=application/vnd.openxmlformats-officedocument.spreadsheetml.calcChain+xml">
        <DigestMethod Algorithm="http://www.w3.org/2001/04/xmlenc#sha256"/>
        <DigestValue>nXFTCl3dwBBJrPugykl0hsWco+NgXI4vY7n3Y5KfDkQ=</DigestValue>
      </Reference>
      <Reference URI="/xl/comments1.xml?ContentType=application/vnd.openxmlformats-officedocument.spreadsheetml.comments+xml">
        <DigestMethod Algorithm="http://www.w3.org/2001/04/xmlenc#sha256"/>
        <DigestValue>qA4JyuKFG4kY+cwkRtfMbvpPwTGAMfjZIGhuYw+TtF4=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iu2Asnl5gZTrNvMbn93KuQ5uSKJgDWq2YMQWFrimswM=</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JyBGwCYOivLcpL55LgZsu0JBPWCLDd8mfnI1aiUSUrY=</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LOSm0kTAAOa4jNOYLPz0pLgWfBL9eYIb5135IHMbRqA=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Vfj+mXal2WTU7uI3fPp2tL5sS48tT2tGQBR3M7ue+ig=</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HGk121yC1eJgYfP7wQyToa8whihtq1eJcjpPBeWxTyA=</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YArzLP6JLZ6btdisBKOfYP2P9lqJ3iK6mbbjuj9H84k=</DigestValue>
      </Reference>
      <Reference URI="/xl/externalLinks/externalLink3.xml?ContentType=application/vnd.openxmlformats-officedocument.spreadsheetml.externalLink+xml">
        <DigestMethod Algorithm="http://www.w3.org/2001/04/xmlenc#sha256"/>
        <DigestValue>QErueFTTUBKjvTfWQc+Xg/+OL5x7TjkYBoWK8YLWNdA=</DigestValue>
      </Reference>
      <Reference URI="/xl/externalLinks/externalLink4.xml?ContentType=application/vnd.openxmlformats-officedocument.spreadsheetml.externalLink+xml">
        <DigestMethod Algorithm="http://www.w3.org/2001/04/xmlenc#sha256"/>
        <DigestValue>5F7W5e0ejQSUBu6ipkregCdwPHr44HwIyD19mOLNtGQ=</DigestValue>
      </Reference>
      <Reference URI="/xl/externalLinks/externalLink5.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Stq5MRAsgnUaDEzq/DAdMQFmUTWRfnOyPOVjZS/Yl7M=</DigestValue>
      </Reference>
      <Reference URI="/xl/media/image2.emf?ContentType=image/x-emf">
        <DigestMethod Algorithm="http://www.w3.org/2001/04/xmlenc#sha256"/>
        <DigestValue>7SYf/imeYD/EV5rG+Qryqx3SoTTepi/tSG6bRUiDB4M=</DigestValue>
      </Reference>
      <Reference URI="/xl/media/image3.emf?ContentType=image/x-emf">
        <DigestMethod Algorithm="http://www.w3.org/2001/04/xmlenc#sha256"/>
        <DigestValue>7zxG9Xu0Qz6uUvKHHNOtWYYzjG78jFwm2b9rXNs1pi0=</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3X+lIaBq2uYZjc7Kdqa0wRcKmi0RzEVDOTTl1AYKAno=</DigestValue>
      </Reference>
      <Reference URI="/xl/printerSettings/printerSettings2.bin?ContentType=application/vnd.openxmlformats-officedocument.spreadsheetml.printerSettings">
        <DigestMethod Algorithm="http://www.w3.org/2001/04/xmlenc#sha256"/>
        <DigestValue>j7o39yCVX7prxOTrAfkd0u05JqcGxDxohjDML3b0HAw=</DigestValue>
      </Reference>
      <Reference URI="/xl/printerSettings/printerSettings3.bin?ContentType=application/vnd.openxmlformats-officedocument.spreadsheetml.printerSettings">
        <DigestMethod Algorithm="http://www.w3.org/2001/04/xmlenc#sha256"/>
        <DigestValue>iWC2HQrR8GlIYDRy5SJQ+gmyoPwp3ri3kU8MZoPqAP4=</DigestValue>
      </Reference>
      <Reference URI="/xl/sharedStrings.xml?ContentType=application/vnd.openxmlformats-officedocument.spreadsheetml.sharedStrings+xml">
        <DigestMethod Algorithm="http://www.w3.org/2001/04/xmlenc#sha256"/>
        <DigestValue>QXConzar8PNZvC+7pfSnwc2OgRkyrL9ruuPZ+CF2S/0=</DigestValue>
      </Reference>
      <Reference URI="/xl/styles.xml?ContentType=application/vnd.openxmlformats-officedocument.spreadsheetml.styles+xml">
        <DigestMethod Algorithm="http://www.w3.org/2001/04/xmlenc#sha256"/>
        <DigestValue>eLizKJl4+3ETA86t5GOINICKidgEAq0PYJcUmqkT1Qk=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juGkeWzUjHHjqLe52XIVEaRFBWizPRHYUVS3IoNK6rQ=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fTC28FHkzVEj8yMpLmeptopdnwNNmpcCSE999alCY28=</DigestValue>
      </Reference>
      <Reference URI="/xl/worksheets/sheet2.xml?ContentType=application/vnd.openxmlformats-officedocument.spreadsheetml.worksheet+xml">
        <DigestMethod Algorithm="http://www.w3.org/2001/04/xmlenc#sha256"/>
        <DigestValue>Uw7XBBjLMSZNsSK6MUhqAXr6OD/YuouMHDrVb7R+/ZU=</DigestValue>
      </Reference>
      <Reference URI="/xl/worksheets/sheet3.xml?ContentType=application/vnd.openxmlformats-officedocument.spreadsheetml.worksheet+xml">
        <DigestMethod Algorithm="http://www.w3.org/2001/04/xmlenc#sha256"/>
        <DigestValue>jRX174OxV3nZVumB+f3P/3NXeYpRVhODvZYbxhlcU14=</DigestValue>
      </Reference>
    </Manifest>
    <SignatureProperties>
      <SignatureProperty Id="idSignatureTime" Target="#idPackageSignature">
        <mdssi:SignatureTime xmlns:mdssi="http://schemas.openxmlformats.org/package/2006/digital-signature">
          <mdssi:Format>YYYY-MM-DDThh:mm:ssTZD</mdssi:Format>
          <mdssi:Value>2017-01-04T18:46:43Z</mdssi:Value>
        </mdssi:SignatureTime>
      </SignatureProperty>
    </SignatureProperties>
  </Object>
  <Object Id="idOfficeObject">
    <SignatureProperties>
      <SignatureProperty Id="idOfficeV1Details" Target="#idPackageSignature">
        <SignatureInfoV1 xmlns="http://schemas.microsoft.com/office/2006/digsig">
          <SetupID>{4BF0F762-E16A-4936-8C06-318C75EB29DB}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X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2017-01-04T18:46:43Z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wAQHYnFiBsKBYAVEwAAQAAALCdwwUAAAAAAD4nFiBsKBYAVEwAUEUnFgAAAAAAPicWlR6wDwMAAACcHrAPAQAAAFj70xEIguYPwFqtD7QxOwCAAQR1Dlz/dOBb/3S0MTsAZAEAAI1iYXaNYmF2+FrHEQAIAAAAAgAAAAAAANQxOwAiamF2AAAAAAAAAAAIMzsABgAAAPwyOwAGAAAAAAAAAAAAAAD8MjsADDI7AO7qYHYAAAAAAAIAAAAAOwAGAAAA/DI7AAYAAABMEmJ2AAAAAAAAAAD8MjsABgAAAAAAAAA4MjsAlS5gdgAAAAAAAgAA/DI7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IO9B4D4//8AAAAAAAAAAAAAAAAAAAAAEIO9B4D4//86lwAAAAA7AP48Q3dEODsA9XFHdwV6tAH+////jONCd/LgQncsqScW2GlQAHCnJxbUMTsAImphdgAAAAAAAAAACDM7AAYAAAD8MjsABgAAAAIAAAAAAAAAhKcnFsDr8BGEpycWAAAAAMDr8BEkMjsAjWJhdo1iYXYAAAAAAAgAAAACAAAAAAAALDI7ACJqYXYAAAAAAAAAAGIzOwAHAAAAVDM7AAcAAAAAAAAAAAAAAFQzOwBkMjsA7upgdgAAAAAAAgAAAAA7AAcAAABUMzsABwAAAEwSYnYAAAAAAAAAAFQzOwAHAAAAAAAAAJAyOwCVLmB2AAAAAAACAABUMzs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QKg+P//8gEAAAAAAAD8ixwGgPj//wgAWH779v//AAAAAAAAAADgixwGgPj/////AAAAAAAA6IYnFiUAAACKANGE4uC9D7AptAUQH8kR6IYnFqEXISoiAIoBSK07ABytOwAARycWIA0EhOCvOwCx4b0PIA0EhAAAAACwKbQF+F6zBcyuOwDQseYPMocnFgAAAADQseYPIA0AAOiGJxYlAAAAAAAAAAcAAADohicWAAAAAAAAAABQrTsAZM6vDyAAAAD/////AAAAAAAAAAAQAAAAAAAAADgAAAABAAAAAQAAABEAAAARAAAAEAAAAAAAAAAAALQF+F6zBQCtAQD/////ehAKjRCuOwAQrjsAerG9DwAAAABAsDsAsCm0BYqxvQ96EAqNYHrsEdCtOwAvMAB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u/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vP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u/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7v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7v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e7/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7v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e7/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u/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e7/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u/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7v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u/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H/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7v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e7/AQEBAQEBAQEBAQEBAQEBAQEBAQEBAQEBAQEBAQEBAQEBXAEBAQEBAQEBAQEBAQG94ws/AQEBAQE4slkBAQEBAQEBAQEBAQEBQZKvaQEBAQEBAQEBAQEBAQEBAQEBAQEBAQEBAQEBAQEBAQEBAQEBAQEBAQEBAQEBAQEBAQEBAQEBAQEBAQEBAQEBAQEBAQEBAQEBAQEBAQEBAQEBAQEBAQEBAQEBAQEBAQEBAQEBAQEBAQEBAQEBAQEBAQEBAQEBAQEBAQEBAQEBAQEBAQEBAQEB7v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wEBAQEBAQEBAQEBAQEBAQEBAQEBAQEBAQEBAQEBAQEBhOEBAQEBAQEBAQEBAQEBAUwBAQFKzy8aAQHO4gIBAQEBAQEBAQEBAQEBAQEBP35LAQEBAQEBAQEBAQEBAQEBAQEBAQEBAQEBAQEBAQEBAQEBAQEBAQEBAQEBAQEBAQEBAQEBAQEBAQEBAQEBAQEBAQEBAQEBAQEBAQEBAQEBAQEBAQEBAQEBAQEBAQEBAQEBAQEBAQEBAQEBAQEBAQEBAQEBAQEBAQEBAQEBAQEBAQEBAe7/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u/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e7/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u/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u/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7v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bz/AQEBAQEBAQEBAQEBAQEBAQEBAQEBAQEBAQEBAQEhfQEBAQEBAQEBAQEBAQEBAQGMNgEBAQEBAQEBAQEqLQEBAWIBAQEBxxUBAQF/DwEBAQEXAQEBAQIKYpWuAQEBAW8BAQEBAQEBAQEBAQEBdJC7AQEBAQFfAQEBAQEBAQEBAQEBAQEBAQEBAQEBAQEBAQEBAQEBAQEBAQEBAQEBAQEBAQEBAQEBAQEBAQEBAQEBAQEBAQEBAQEBAQEBAQEBAQEBAQEBAQEBAQEBAQEBAQEBAQEB7v8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e7/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e7/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u/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e7/AQEBAQEBAQEBAQEBAQEBAQEBAQEBAQEBAQEBAaQBAQEBAQEBAQEBAQEBAQEBAQGMNgEBAQEBAQEBAQG/1wEBAXuxAQGUWAEBAQEBLk5/Co8BAX4BTAEBAQEBxYNGPAEBZRYBAQEBAQEBAcEBAQEBAQHYclQsOAEBAQEBAQEBAWylhgEBAQEBAQEBAQEBAQEBAQEBAQEBAQEBAQEBAQEBAQEBAQEBAQEBAQEBAQEBAQEBAQEBAQEBAQEBAQEBAQEBAQEBAQEBAQEBAQEBAQEBAQEBAP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u/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7v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u/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7v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e7/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7v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e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BDd+lhzXZYiAkRKCwJEf//AAAAAKV2floAAOTJOwBIAv90AAAAAEBRTAA4yTsAUPOmdgAAAAAAAENoYXJVcHBlclcAAUN3uWHNdiTKOwAAAAAAkMk7AIABBHUOXP904Fv/dJDJOwBkAQAAjWJhdo1iYXbQwlEAAAgAAAACAAAAAAAAsMk7ACJqYXYAAAAAAAAAAOrKOwAJAAAA2Mo7AAkAAAAAAAAAAAAAANjKOwDoyTsA7upgdgAAAAAAAgAAAAA7AAkAAADYyjsACQAAAEwSYnYAAAAAAAAAANjKOwAJAAAAAAAAABTKOwCVLmB2AAAAAAACAADYyjs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N36WHNdliICREoLAkR//8AAAAApXZ+WgAA5Mk7AEgC/3QAAAAAQFFMADjJOwBQ86Z2AAAAAAAAQ2hhclVwcGVyVwABQ3e5Yc12JMo7AAAAAACQyTsAgAEEdQ5c/3TgW/90kMk7AGQBAACNYmF2jWJhdtDCUQAACAAAAAIAAAAAAACwyTsAImphdgAAAAAAAAAA6so7AAkAAADYyjsACQAAAAAAAAAAAAAA2Mo7AOjJOwDu6mB2AAAAAAACAAAAADsACQAAANjKOwAJAAAATBJidgAAAAAAAAAA2Mo7AAkAAAAAAAAAFMo7AJUuYHYAAAAAAAIAANjKOwAJAAAAZHYACAAAAAAlAAAADAAAAAEAAAAYAAAADAAAAP8AAAISAAAADAAAAAEAAAAeAAAAGAAAACoAAAAFAAAAhQAAABYAAAAlAAAADAAAAAEAAABUAAAAqAAAACsAAAAFAAAAgwAAABUAAAABAAAAqwoNQnIcDUIrAAAABQAAAA8AAABMAAAAAAAAAAAAAAAAAAAA//////////9sAAAARgBpAHIAbQBhACAAbgBvACAAdgDhAGwAaQBkAGEAOwAGAAAAAwAAAAUAAAALAAAABwAAAAQAAAAHAAAACAAAAAQAAAAGAAAABwAAAAMAAAADAAAACAAAAAcAAABLAAAAQAAAADAAAAAFAAAAIAAAAAEAAAABAAAAEAAAAAAAAAAAAAAAQAEAAKAAAAAAAAAAAAAAAEABAACgAAAAUgAAAHABAAACAAAAFAAAAAkAAAAAAAAAAAAAALwCAAAAAAAAAQICIlMAeQBzAHQAZQBtAAAAAAAAAAAAFwEAAAAAAAAsg70HgPj//wAAAAAAAAAAAAAAAAAAAAAQg70HgPj//zqXAAAAADsA/jxDd0Q4OwD1cUd3BXq0Af7///+M40J38uBCdyypJxbYaVAAcKcnFtQxOwAiamF2AAAAAAAAAAAIMzsABgAAAPwyOwAGAAAAAgAAAAAAAACEpycWwOvwEYSnJxYAAAAAwOvwESQyOwCNYmF2jWJhdgAAAAAACAAAAAIAAAAAAAAsMjsAImphdgAAAAAAAAAAYjM7AAcAAABUMzsABwAAAAAAAAAAAAAAVDM7AGQyOwDu6mB2AAAAAAACAAAAADsABwAAAFQzOwAHAAAATBJidgAAAAAAAAAAVDM7AAcAAAAAAAAAkDI7AJUuYHYAAAAAAAIAAFQzO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wAQHYnFiBsKBYAVEwAAQAAALCdwwUAAAAAAD4nFiBsKBYAVEwAUEUnFgAAAAAAPicWlR6wDwMAAACcHrAPAQAAAFj70xEIguYPwFqtD7QxOwCAAQR1Dlz/dOBb/3S0MTsAZAEAAI1iYXaNYmF2+FrHEQAIAAAAAgAAAAAAANQxOwAiamF2AAAAAAAAAAAIMzsABgAAAPwyOwAGAAAAAAAAAAAAAAD8MjsADDI7AO7qYHYAAAAAAAIAAAAAOwAGAAAA/DI7AAYAAABMEmJ2AAAAAAAAAAD8MjsABgAAAAAAAAA4MjsAlS5gdgAAAAAAAgAA/DI7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UCoPj///IBAAAAAAAA/IscBoD4//8IAFh++/b//wAAAAAAAAAA4IscBoD4/////wAAAAC0BXBljxb+nf90b4kOEDYZAb4AAAAAEB/JEbSuOwCqEiG8IgCKAUmMDhB0rTsAAAAAALAptAW0rjsAJIiAErytOwDZiw4QUwBlAGcAbwBlACAAVQBJAAAAAAD1iw4QjK47AOEAAAA0rTsAS+S+D2CqKBbhAAAAAQAAAI5ljxYAADsA6uO+DwQAAAAFAAAAAAAAAAAAAAAAAAAAjmWPFkCvOwAliw4QaNLSEQQAAACwKbQFAAAAAEmLDhAAAAAAAABlAGcAbwBlACAAVQBJAAAACo0QrjsAEK47AOEAAACsrTsAAAAAAHBljxYAAAAAAQAAAAAAAADQrTsALzAA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7v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bz/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7v8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e7/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e7/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u/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e7/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P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u/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7v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u/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7v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e7/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7v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e7/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u/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e7/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f8BAQEBAQEBAQEBAQEBAQEBAQEBAQEBAQEBAQEBAQEBAYThAQEBAQEBAQEBAQEBAQFMAQEBSs8vGgEBzuICAQEBAQEBAQEBAQEBAQEBAT9+SwEBAQEBAQEBAQEBAQEBAQEBAQEBAQEBAQEBAQEBAQEBAQEBAQEBAQEBAQEBAQEBAQEBAQEBAQEBAQEBAQEBAQEBAQEBAQEBAQEBAQEBAQEBAQEBAQEBAQEBAQEBAQEBAQEBAQEBAQEBAQEBAQEBAQEBAQEBAQEBAQEBAQEBAQEBAQHu/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7v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u/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7v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v/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7v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e7/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G8/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e7/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u/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P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u/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7v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u/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D/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7v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e7/AQEBAQEBAQEBAQEBAQEBAQEBAQEBAQEBAQEBUAEBAQEBAQEBAQEBAQEBAQEBAQFthgEBAQEBAQEBAQEBAQEBAQEBAQEBAQEBAQEBAQECfQEBAa+oEQEBAQE3AQFYAMwbAQFZkwEBAQFSCwEBAQEBAWONbgEBAQEBAQEBAQF7WFPNiM4BAQEBAaOZbgEBAQEBAQEBAQEBAQEBAQEBAQEBAQEBAQEBAQEBAQEBAQEBAQEBAQEBAQEBAQEBAQEBAQEBAQEBAQEBAQEBAQEBAQEBAQEB7v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e7/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u/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7/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Hu/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2sRoD1yiZLyer1HqxR9HzQk5lBY=</DigestValue>
    </Reference>
    <Reference URI="#idOfficeObject" Type="http://www.w3.org/2000/09/xmldsig#Object">
      <DigestMethod Algorithm="http://www.w3.org/2000/09/xmldsig#sha1"/>
      <DigestValue>IwqLCXqZ2dQr2l2kGaZTEEnYe5s=</DigestValue>
    </Reference>
    <Reference URI="#idSignedProperties" Type="http://uri.etsi.org/01903#SignedProperties">
      <Transforms>
        <Transform Algorithm="http://www.w3.org/TR/2001/REC-xml-c14n-20010315"/>
      </Transforms>
      <DigestMethod Algorithm="http://www.w3.org/2000/09/xmldsig#sha1"/>
      <DigestValue>t50n7azqDHsYBU6Lod+yWVgOPmo=</DigestValue>
    </Reference>
    <Reference URI="#idValidSigLnImg" Type="http://www.w3.org/2000/09/xmldsig#Object">
      <DigestMethod Algorithm="http://www.w3.org/2000/09/xmldsig#sha1"/>
      <DigestValue>cffEZnU1qR2eWHhMeONzSOb21Is=</DigestValue>
    </Reference>
    <Reference URI="#idInvalidSigLnImg" Type="http://www.w3.org/2000/09/xmldsig#Object">
      <DigestMethod Algorithm="http://www.w3.org/2000/09/xmldsig#sha1"/>
      <DigestValue>lKkUOp5m9ti6Q9W8XwboCKPUiWk=</DigestValue>
    </Reference>
  </SignedInfo>
  <SignatureValue>B/91VMejQyir0zbmnI0dpqBNF+8/SDCDXQxEeo7rkmMlOkaZRmH7lfmV/HcpcOcvL30/EhTBwY1q
S9JjnqkEawNVL8D+q4t9MWyiwcRfRlfEC1eP2WCcuj3wp2ZEFrZRNeBznLnfHZMhKUgM3mTtgJas
KvIdDbIqzEOU0bluQVPyFeRDtyAk5u2+BN9baNKQj4CaGIzWAq9SoV/pXuxpFF271OtJmU5U/1dK
FP6O53b2EjCOirxVktZKjKFpK+b/Pdp3+CmByRNBGECl+fPG5iKWTFVjMWWE6N45nRz86hB972Wr
fR+BS60n0wambgwrUw/LGOZy22QYbTirBFgz5g==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xrQ3nftGHURcuz6ALNSsB5j5r8g=</DigestValue>
      </Reference>
      <Reference URI="/xl/drawings/vmlDrawing1.vml?ContentType=application/vnd.openxmlformats-officedocument.vmlDrawing">
        <DigestMethod Algorithm="http://www.w3.org/2000/09/xmldsig#sha1"/>
        <DigestValue>iQcSxzUs1DJ5vTTz/W6JUn553W8=</DigestValue>
      </Reference>
      <Reference URI="/xl/media/image1.emf?ContentType=image/x-emf">
        <DigestMethod Algorithm="http://www.w3.org/2000/09/xmldsig#sha1"/>
        <DigestValue>Av5KwcW33gJ2wV6jakzXgmSkfWc=</DigestValue>
      </Reference>
      <Reference URI="/xl/sharedStrings.xml?ContentType=application/vnd.openxmlformats-officedocument.spreadsheetml.sharedStrings+xml">
        <DigestMethod Algorithm="http://www.w3.org/2000/09/xmldsig#sha1"/>
        <DigestValue>U2p+6Rkt6HmDsK51vjZBSmsBjcg=</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GfERoree8SLK4DIr7vfRughK0hk=</DigestValue>
      </Reference>
      <Reference URI="/xl/media/image3.emf?ContentType=image/x-emf">
        <DigestMethod Algorithm="http://www.w3.org/2000/09/xmldsig#sha1"/>
        <DigestValue>x1sKNTi3+mTHsQxJO3ScoATv5pg=</DigestValue>
      </Reference>
      <Reference URI="/xl/media/image2.emf?ContentType=image/x-emf">
        <DigestMethod Algorithm="http://www.w3.org/2000/09/xmldsig#sha1"/>
        <DigestValue>VgAnlaaB+MR8UDKCPdMKN1Vq3m8=</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BXeMFWzTjn08MdroiPQjpMbQXXs=</DigestValue>
      </Reference>
      <Reference URI="/xl/printerSettings/printerSettings3.bin?ContentType=application/vnd.openxmlformats-officedocument.spreadsheetml.printerSettings">
        <DigestMethod Algorithm="http://www.w3.org/2000/09/xmldsig#sha1"/>
        <DigestValue>PeecY2SFdRx6JcirgtpeK8p1DGg=</DigestValue>
      </Reference>
      <Reference URI="/xl/printerSettings/printerSettings2.bin?ContentType=application/vnd.openxmlformats-officedocument.spreadsheetml.printerSettings">
        <DigestMethod Algorithm="http://www.w3.org/2000/09/xmldsig#sha1"/>
        <DigestValue>OnA3wIsGcqYRLjmrmolOe/JLYwY=</DigestValue>
      </Reference>
      <Reference URI="/xl/printerSettings/printerSettings1.bin?ContentType=application/vnd.openxmlformats-officedocument.spreadsheetml.printerSettings">
        <DigestMethod Algorithm="http://www.w3.org/2000/09/xmldsig#sha1"/>
        <DigestValue>Z+nFmTjuQcT3KVyS0EOaLpiiykI=</DigestValue>
      </Reference>
      <Reference URI="/xl/externalLinks/externalLink5.xml?ContentType=application/vnd.openxmlformats-officedocument.spreadsheetml.externalLink+xml">
        <DigestMethod Algorithm="http://www.w3.org/2000/09/xmldsig#sha1"/>
        <DigestValue>OFLHfjW/BTCl6hd2cQM3UiFVSWw=</DigestValue>
      </Reference>
      <Reference URI="/xl/externalLinks/externalLink4.xml?ContentType=application/vnd.openxmlformats-officedocument.spreadsheetml.externalLink+xml">
        <DigestMethod Algorithm="http://www.w3.org/2000/09/xmldsig#sha1"/>
        <DigestValue>4sTLuFvEFW6GWgYrbx5YZB81eEI=</DigestValue>
      </Reference>
      <Reference URI="/xl/externalLinks/externalLink3.xml?ContentType=application/vnd.openxmlformats-officedocument.spreadsheetml.externalLink+xml">
        <DigestMethod Algorithm="http://www.w3.org/2000/09/xmldsig#sha1"/>
        <DigestValue>PqkB3WkIgroqj2XKVRy0y15qOT4=</DigestValue>
      </Reference>
      <Reference URI="/xl/externalLinks/externalLink2.xml?ContentType=application/vnd.openxmlformats-officedocument.spreadsheetml.externalLink+xml">
        <DigestMethod Algorithm="http://www.w3.org/2000/09/xmldsig#sha1"/>
        <DigestValue>htPYTdmLt8shC8yhSa2zr9WZ0Fw=</DigestValue>
      </Reference>
      <Reference URI="/xl/media/image6.jpeg?ContentType=image/jpeg">
        <DigestMethod Algorithm="http://www.w3.org/2000/09/xmldsig#sha1"/>
        <DigestValue>t02czBjOGtjPSakqWFT7mgwfR1U=</DigestValue>
      </Reference>
      <Reference URI="/xl/styles.xml?ContentType=application/vnd.openxmlformats-officedocument.spreadsheetml.styles+xml">
        <DigestMethod Algorithm="http://www.w3.org/2000/09/xmldsig#sha1"/>
        <DigestValue>iJhyccX7evfBN7zrGcLE0J4ExeM=</DigestValue>
      </Reference>
      <Reference URI="/xl/media/image9.jpeg?ContentType=image/jpeg">
        <DigestMethod Algorithm="http://www.w3.org/2000/09/xmldsig#sha1"/>
        <DigestValue>96rIdr6Mr8nucfc3vBUzEgL/Jak=</DigestValue>
      </Reference>
      <Reference URI="/xl/media/image5.png?ContentType=image/png">
        <DigestMethod Algorithm="http://www.w3.org/2000/09/xmldsig#sha1"/>
        <DigestValue>X8ifBPrZdk/1pGH6XtoivWXMYRg=</DigestValue>
      </Reference>
      <Reference URI="/xl/drawings/drawing1.xml?ContentType=application/vnd.openxmlformats-officedocument.drawing+xml">
        <DigestMethod Algorithm="http://www.w3.org/2000/09/xmldsig#sha1"/>
        <DigestValue>N1yOId0/wJicANFjt0wa0+vG1uE=</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book.xml?ContentType=application/vnd.openxmlformats-officedocument.spreadsheetml.sheet.main+xml">
        <DigestMethod Algorithm="http://www.w3.org/2000/09/xmldsig#sha1"/>
        <DigestValue>/JjKOiIjZwLuScoe1GQlFh/gkc0=</DigestValue>
      </Reference>
      <Reference URI="/xl/worksheets/sheet1.xml?ContentType=application/vnd.openxmlformats-officedocument.spreadsheetml.worksheet+xml">
        <DigestMethod Algorithm="http://www.w3.org/2000/09/xmldsig#sha1"/>
        <DigestValue>odYQ/k2RX/TsidwEAaycMjCXcWo=</DigestValue>
      </Reference>
      <Reference URI="/xl/media/image4.jpeg?ContentType=image/jpeg">
        <DigestMethod Algorithm="http://www.w3.org/2000/09/xmldsig#sha1"/>
        <DigestValue>KNwJdxHNkLzlEenz5dM/rDpc/uQ=</DigestValue>
      </Reference>
      <Reference URI="/xl/worksheets/sheet3.xml?ContentType=application/vnd.openxmlformats-officedocument.spreadsheetml.worksheet+xml">
        <DigestMethod Algorithm="http://www.w3.org/2000/09/xmldsig#sha1"/>
        <DigestValue>QB4v7VMH3DE6EbTiaW96Aq0FvWM=</DigestValue>
      </Reference>
      <Reference URI="/xl/drawings/drawing2.xml?ContentType=application/vnd.openxmlformats-officedocument.drawing+xml">
        <DigestMethod Algorithm="http://www.w3.org/2000/09/xmldsig#sha1"/>
        <DigestValue>gYsmgkgndi8z8jKcbBRqwOs20ys=</DigestValue>
      </Reference>
      <Reference URI="/xl/drawings/vmlDrawing3.vml?ContentType=application/vnd.openxmlformats-officedocument.vmlDrawing">
        <DigestMethod Algorithm="http://www.w3.org/2000/09/xmldsig#sha1"/>
        <DigestValue>MiWrao5W0umHlddqYMaTELFPg60=</DigestValue>
      </Reference>
      <Reference URI="/xl/worksheets/sheet2.xml?ContentType=application/vnd.openxmlformats-officedocument.spreadsheetml.worksheet+xml">
        <DigestMethod Algorithm="http://www.w3.org/2000/09/xmldsig#sha1"/>
        <DigestValue>35RoXHcesdeyFgjX5gwGh6/bhbQ=</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fhY6HfbREBM+TEwMreAtfdz5+5k=</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dsUii+/yYtJANGb9gvryAreQAAI=</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fFdod18PfexuxpiMgUmk0hIYv40=</DigestValue>
      </Reference>
    </Manifest>
    <SignatureProperties>
      <SignatureProperty Id="idSignatureTime" Target="#idPackageSignature">
        <mdssi:SignatureTime>
          <mdssi:Format>YYYY-MM-DDThh:mm:ssTZD</mdssi:Format>
          <mdssi:Value>2017-01-04T18:48:09Z</mdssi:Value>
        </mdssi:SignatureTime>
      </SignatureProperty>
    </SignatureProperties>
  </Object>
  <Object Id="idOfficeObject">
    <SignatureProperties>
      <SignatureProperty Id="idOfficeV1Details" Target="idPackageSignature">
        <SignatureInfoV1 xmlns="http://schemas.microsoft.com/office/2006/digsig">
          <SetupID>{100C568B-95FD-41C1-B39D-FF5CFBD87D3A}</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2017-01-04T18:48:09Z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9DjUWDMAXTXwOAjC2DgBAAAAtCPFOMC85jjgoRsGCMLYOAEAAAC0I8U45CPFOIBnGwaAZxsGHFkzAO1U8Dh0Rtg4AQAAALQjxTgoWTMAgAGndA5conTgW6J0KFkzAGQBAAAAAAAAAAAAAIFitnSBYrZ0uDo0AAAIAAAAAgAAAAAAAFBZMwAWarZ0AAAAAAAAAACAWjMABgAAAHRaMwAGAAAAAAAAAAAAAAB0WjMAiFkzAOLqtXQAAAAAAAIAAAAAMwAGAAAAdFozAAYAAABMErd0AAAAAAAAAAB0WjMABgAAAODBXwC0WTMAii61dAAAAAAAAgAAdFoz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BwDoPj///IBAAAAAAAA/EsKBID4//8IAFh++/b//wAAAAAAAAAA4EsKBID4/////wAAAACndA5conTgW6J0xMAzAGQBAAAAAAAAAAAAAIFitnSBYrZ0U3rxOAAAAACAFg4AvEI0AABSTwBTevE4AAAAAIAVDgDgwV8AABIYA+jAMwA1efE4QB86APwBAAAkwTMA1XjxOPwBAAAAAAAAgWK2dIFitnT8AQAAAAgAAAACAAAAAAAAPMEzABZqtnQAAAAAAAAAAG7CMwAHAAAAYMIzAAcAAAAAAAAAAAAAAGDCMwB0wTMA4uq1dAAAAAAAAgAAAAAzAAcAAABgwjMABwAAAEwSt3QAAAAAAAAAAGDCMwAHAAAA4MFfAKDBMwCKLrV0AAAAAAACAABgwjM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HAOg+P//8gEAAAAAAAD8SwoEgPj//wgAWH779v//AAAAAAAAAADgSwoEgPj/////AAAAAPN2AAAAALly2nRhIdt07gYQAIICAAAojA8NAAAAAHYLISoiAIoBAAAAAAAAAACCAgAA7gYQAFSpMwAj4PJ27gYQAAAAAABwqTMAxZbadMBaoAAAAAAATPRlcQIAAAAAAAAAAAAAACjvCQLMqTMA/rMlc+4GEACCAgAAAgAAAAAAAAAGAAAAgAGndAAAAABAnZEHgAGndJ8QEwCmDwoUzKkzADaBonRAnZEHAAAAAIABp3TMqTMAVYGidIABp3QAAAGU4ASSCPSpMwCTgKJ0AQAAANypMwAQAAAAAwEAAOAEkgj0EgGU4ASSCAAAAAABAAAAIKozACCqMwAvMKN0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Ai+MwDMHfI4APE0ABcAAAQBAAAAAAQAAIS+MwBRHvI4EdeTSZK/MwAABAAAAQIAAAAAAADcvTMAGM0zABjNMwA4vjMAgAGndA5conTgW6J0OL4zAGQBAAAAAAAAAAAAAIFitnSBYrZ0WDk0AAAIAAAAAgAAAAAAAGC+MwAWarZ0AAAAAAAAAACSvzMABwAAAIS/MwAHAAAAAAAAAAAAAACEvzMAmL4zAOLqtXQAAAAAAAIAAAAAMwAHAAAAhL8zAAcAAABMErd0AAAAAAAAAACEvzMABwAAAODBXwDEvjMAii61dAAAAAAAAgAAhL8z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CL4zAMwd8jgA8TQAFwAABAEAAAAABAAAhL4zAFEe8jgR15NJkr8zAAAEAAABAgAAAAAAANy9MwAYzTMAGM0zADi+MwCAAad0DlyidOBbonQ4vjMAZAEAAAAAAAAAAAAAgWK2dIFitnRYOTQAAAgAAAACAAAAAAAAYL4zABZqtnQAAAAAAAAAAJK/MwAHAAAAhL8zAAcAAAAAAAAAAAAAAIS/MwCYvjMA4uq1dAAAAAAAAgAAAAAzAAcAAACEvzMABwAAAEwSt3QAAAAAAAAAAIS/MwAHAAAA4MFfAMS+MwCKLrV0AAAAAAACAACEvzM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BwDoPj///IBAAAAAAAA/EsKBID4//8IAFh++/b//wAAAAAAAAAA4EsKBID4/////wAAAACndA5conTgW6J0xMAzAGQBAAAAAAAAAAAAAIFitnSBYrZ0U3rxOAAAAACAFg4AvEI0AABSTwBTevE4AAAAAIAVDgDgwV8AABIYA+jAMwA1efE4QB86APwBAAAkwTMA1XjxOPwBAAAAAAAAgWK2dIFitnT8AQAAAAgAAAACAAAAAAAAPMEzABZqtnQAAAAAAAAAAG7CMwAHAAAAYMIzAAcAAAAAAAAAAAAAAGDCMwB0wTMA4uq1dAAAAAAAAgAAAAAzAAcAAABgwjMABwAAAEwSt3QAAAAAAAAAAGDCMwAHAAAA4MFfAKDBMwCKLrV0AAAAAAACAABgwjM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PQ41FgzAF018DgIwtg4AQAAALQjxTjAvOY44KEbBgjC2DgBAAAAtCPFOOQjxTiAZxsGgGcbBhxZMwDtVPA4dEbYOAEAAAC0I8U4KFkzAIABp3QOXKJ04FuidChZMwBkAQAAAAAAAAAAAACBYrZ0gWK2dLg6NAAACAAAAAIAAAAAAABQWTMAFmq2dAAAAAAAAAAAgFozAAYAAAB0WjMABgAAAAAAAAAAAAAAdFozAIhZMwDi6rV0AAAAAAACAAAAADMABgAAAHRaMwAGAAAATBK3dAAAAAAAAAAAdFozAAYAAADgwV8AtFkzAIoutXQAAAAAAAIAAHRaMw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AcA6D4///yAQAAAAAAAPxLCgSA+P//CABYfvv2//8AAAAAAAAAAOBLCgSA+P////8AAAAAAAAAAAAAAAAAAAAAAAAAAAAAAAAAACiMDw1jZnp1ERIhQSIAigHsR7oCRKkzAFhpenUAAAAAAAAAAPipMwDWhnl1BgAAAAAAAAB0BwG5AAAAAOCf/QIBAAAA4J/9AgAAAAAGAAAAgAGndOCf/QLwhkQAgAGndI8QEwAYEAooAAAzADaBonTwhkQA4J/9AoABp3SsqTMAVYGidIABp3R0BwG5dAcBudSpMwCTgKJ0AQAAALypMwD+naJ0MTkFOQAAAbkAAAAAAAAAANSrMwAAAAAA9KkzAIs4BTlwqjMAAAAAAIDDFwPUqzMAAAAAALiqMwAjOAU5IKozAC8wo3R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2017-01-04T18:44:08Z</cp:lastPrinted>
  <dcterms:created xsi:type="dcterms:W3CDTF">2016-11-30T18:58:44Z</dcterms:created>
  <dcterms:modified xsi:type="dcterms:W3CDTF">2017-01-04T18:45:58Z</dcterms:modified>
</cp:coreProperties>
</file>