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omments2.xml" ContentType="application/vnd.openxmlformats-officedocument.spreadsheetml.comments+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Electrica nueva energía S.A\DFZ-2016-4873\"/>
    </mc:Choice>
  </mc:AlternateContent>
  <bookViews>
    <workbookView xWindow="0" yWindow="0" windowWidth="23040" windowHeight="9408"/>
  </bookViews>
  <sheets>
    <sheet name="Datos" sheetId="8" r:id="rId1"/>
    <sheet name="Alternativa" sheetId="11" r:id="rId2"/>
    <sheet name="ALT. 9" sheetId="12" r:id="rId3"/>
    <sheet name="ALT. 10" sheetId="13" r:id="rId4"/>
  </sheets>
  <externalReferences>
    <externalReference r:id="rId5"/>
    <externalReference r:id="rId6"/>
    <externalReference r:id="rId7"/>
    <externalReference r:id="rId8"/>
  </externalReferences>
  <definedNames>
    <definedName name="ALTERNATIVA" localSheetId="3">[1]NOMBRES!$D$2:$D$14</definedName>
    <definedName name="ALTERNATIVA">#REF!</definedName>
    <definedName name="ALTERNATIVO">[1]NOMBRES!$M$2:$M$7</definedName>
    <definedName name="_xlnm.Print_Area" localSheetId="3">'ALT. 10'!$B$1:$H$160</definedName>
    <definedName name="_xlnm.Print_Area" localSheetId="2">'ALT. 9'!$B$1:$G$42</definedName>
    <definedName name="_xlnm.Print_Area" localSheetId="1">Alternativa!$A$1:$J$17</definedName>
    <definedName name="COMBUSTIBLE" localSheetId="3">[1]NOMBRES!$H$2:$H$20</definedName>
    <definedName name="COMBUSTIBLE">#REF!</definedName>
    <definedName name="DECISION" localSheetId="3">[1]NOMBRES!$F$2:$F$4</definedName>
    <definedName name="DECISION">#REF!</definedName>
    <definedName name="FUENTE" localSheetId="3">[1]NOMBRES!$G$2:$G$3</definedName>
    <definedName name="FUENTE">#REF!</definedName>
    <definedName name="N°" localSheetId="3">[1]NOMBRES!$A$2:$A$60</definedName>
    <definedName name="N°">#REF!</definedName>
    <definedName name="PARAMETRO">[1]NOMBRES!$O$2:$O$5</definedName>
    <definedName name="SECCION">[1]NOMBRES!$K$2:$K$4</definedName>
    <definedName name="TICKET">[1]NOMBRES!$Q$2:$Q$3</definedName>
    <definedName name="TIPO_FUENTE" localSheetId="3">[1]NOMBRES!$B$2:$B$7</definedName>
    <definedName name="TIPO_FUENTE">#REF!</definedName>
    <definedName name="_xlnm.Print_Titles" localSheetId="3">'ALT. 10'!$B:$C,'ALT. 10'!$1:$5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H160" i="13" l="1"/>
  <c r="G160" i="13"/>
  <c r="F160" i="13"/>
  <c r="E160" i="13"/>
  <c r="H159" i="13"/>
  <c r="G159" i="13"/>
  <c r="F159" i="13"/>
  <c r="E159" i="13"/>
  <c r="H26" i="13"/>
  <c r="G26" i="13"/>
  <c r="F26" i="13"/>
  <c r="E26" i="13"/>
  <c r="H25" i="13"/>
  <c r="G25" i="13"/>
  <c r="F25" i="13"/>
  <c r="E25" i="13"/>
  <c r="B9" i="12"/>
</calcChain>
</file>

<file path=xl/comments1.xml><?xml version="1.0" encoding="utf-8"?>
<comments xmlns="http://schemas.openxmlformats.org/spreadsheetml/2006/main">
  <authors>
    <author>Autor</author>
  </authors>
  <commentList>
    <comment ref="G15" authorId="0" shapeId="0">
      <text>
        <r>
          <rPr>
            <b/>
            <sz val="9"/>
            <color indexed="81"/>
            <rFont val="Tahoma"/>
            <family val="2"/>
          </rPr>
          <t>Autor:</t>
        </r>
        <r>
          <rPr>
            <sz val="9"/>
            <color indexed="81"/>
            <rFont val="Tahoma"/>
            <family val="2"/>
          </rPr>
          <t xml:space="preserve">
INCLUIR TB EL VALOR DEL 100%</t>
        </r>
      </text>
    </comment>
    <comment ref="G26" authorId="0" shapeId="0">
      <text>
        <r>
          <rPr>
            <sz val="9"/>
            <color indexed="81"/>
            <rFont val="Tahoma"/>
            <family val="2"/>
          </rPr>
          <t>Metodo de cuantificación del consumo de combustible por tipo de combustible</t>
        </r>
      </text>
    </comment>
  </commentList>
</comments>
</file>

<file path=xl/comments2.xml><?xml version="1.0" encoding="utf-8"?>
<comments xmlns="http://schemas.openxmlformats.org/spreadsheetml/2006/main">
  <authors>
    <author>Autor</author>
  </authors>
  <commentList>
    <comment ref="C12" authorId="0" shapeId="0">
      <text>
        <r>
          <rPr>
            <sz val="9"/>
            <color indexed="81"/>
            <rFont val="Tahoma"/>
            <family val="2"/>
          </rPr>
          <t>Indicar como identificará el combustible que esta utilizando en un determinado periodo, por la fuente.</t>
        </r>
      </text>
    </comment>
    <comment ref="C146" authorId="0" shapeId="0">
      <text>
        <r>
          <rPr>
            <sz val="9"/>
            <color indexed="81"/>
            <rFont val="Tahoma"/>
            <family val="2"/>
          </rPr>
          <t>Indicar como identificará el combustible que esta utilizando en un determinado periodo, por la fuente.</t>
        </r>
      </text>
    </comment>
  </commentList>
</comments>
</file>

<file path=xl/sharedStrings.xml><?xml version="1.0" encoding="utf-8"?>
<sst xmlns="http://schemas.openxmlformats.org/spreadsheetml/2006/main" count="253" uniqueCount="168">
  <si>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</si>
  <si>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</si>
  <si>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</si>
  <si>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</si>
  <si>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</si>
  <si>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</si>
  <si>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</si>
  <si>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</si>
  <si>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</si>
  <si>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</si>
  <si>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</si>
  <si>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</si>
  <si>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</si>
  <si>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</si>
  <si>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</si>
  <si>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</si>
  <si>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</si>
  <si>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</si>
  <si>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</si>
  <si>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</si>
  <si>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</si>
  <si>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</si>
  <si>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</si>
  <si>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</si>
  <si>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</si>
  <si>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</si>
  <si>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</si>
  <si>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</si>
  <si>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</si>
  <si>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</si>
  <si>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</si>
  <si>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</si>
  <si>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</si>
  <si>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</si>
  <si>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</si>
  <si>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</si>
  <si>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</si>
  <si>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</si>
  <si>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</si>
  <si>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</si>
  <si>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</si>
  <si>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</si>
  <si>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</si>
  <si>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</si>
  <si>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</si>
  <si>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</si>
  <si>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</si>
  <si>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</si>
  <si>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</si>
  <si>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</si>
  <si>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</si>
  <si>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</si>
  <si>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</si>
  <si>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</si>
  <si>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76.045.612-8</t>
  </si>
  <si>
    <t>Electrica nueva energia S.A</t>
  </si>
  <si>
    <t>Parque industrial escuadrón N°2, km 17,5 Camino a Coronel, Coronel</t>
  </si>
  <si>
    <t>José Beltrán Spichiger</t>
  </si>
  <si>
    <t xml:space="preserve">Eléctrica Nueva Energía S.A. Central Escuadrón </t>
  </si>
  <si>
    <t>Coronel</t>
  </si>
  <si>
    <t>664194 m E, 5910664 m S</t>
  </si>
  <si>
    <t>N° 1</t>
  </si>
  <si>
    <t>Caldera</t>
  </si>
  <si>
    <t>Caldera 2</t>
  </si>
  <si>
    <t>SSCON-171</t>
  </si>
  <si>
    <t>Vapor Industrial</t>
  </si>
  <si>
    <t xml:space="preserve">Mixta de tres pasos </t>
  </si>
  <si>
    <t>Biomasa</t>
  </si>
  <si>
    <t>n/a</t>
  </si>
  <si>
    <t>Caldera 1</t>
  </si>
  <si>
    <t>SSCON-100</t>
  </si>
  <si>
    <t>Biochamm</t>
  </si>
  <si>
    <t>BGV-60000-CA</t>
  </si>
  <si>
    <t>60 ton/hr, 41 bar</t>
  </si>
  <si>
    <t>SI</t>
  </si>
  <si>
    <t>Multiciclón</t>
  </si>
  <si>
    <t>Barron Industries</t>
  </si>
  <si>
    <t>N° 2</t>
  </si>
  <si>
    <t>13 ton/h. 14,7 nar max</t>
  </si>
  <si>
    <t>No</t>
  </si>
  <si>
    <t xml:space="preserve">Air Canada </t>
  </si>
  <si>
    <t>RCA N°82/2006</t>
  </si>
  <si>
    <t>ANEXO N° 2: ALTERNATIVA N° 9</t>
  </si>
  <si>
    <t>FUNCIONAMIENTO ANUAL ESTIMADO</t>
  </si>
  <si>
    <t>≤ 4380 hrs.</t>
  </si>
  <si>
    <t>≥ 4380 hrs.</t>
  </si>
  <si>
    <t>N° DE MUESTREOS Y/O MEDICIONES ESTIMADAS A REALIZAR</t>
  </si>
  <si>
    <t>N° Muestreo(s)</t>
  </si>
  <si>
    <t>N° Medición(es)</t>
  </si>
  <si>
    <t>ACREDITACIÓN CAPACIDAD MAXIMA DE FUNCIONAMIENTO</t>
  </si>
  <si>
    <t>Calderas</t>
  </si>
  <si>
    <t>Turbina (Diseño)</t>
  </si>
  <si>
    <t>MUESTREOS Y/O MEDICIONES EXIGIDOS POR ALGÚN ICA</t>
  </si>
  <si>
    <t>ICA (N° RCA/AÑO, NE, OTRO)</t>
  </si>
  <si>
    <t>Cantidad</t>
  </si>
  <si>
    <t>Frecuencia</t>
  </si>
  <si>
    <t>CONFIGURACIÓN DUCTO EVACUACIÓN DE GASES</t>
  </si>
  <si>
    <t>Individual</t>
  </si>
  <si>
    <t>Común</t>
  </si>
  <si>
    <t>ACREDITACIÓN DE CARGA REAL DE FUNCIONAMIENTO HORARIA</t>
  </si>
  <si>
    <t>Consumo de combustible</t>
  </si>
  <si>
    <t>Combustible Liquido</t>
  </si>
  <si>
    <t>Combustible Sólido</t>
  </si>
  <si>
    <t>Combustible Gaseoso</t>
  </si>
  <si>
    <t>Acreditación específica por tipo de fuente</t>
  </si>
  <si>
    <t>Producción de vapor</t>
  </si>
  <si>
    <t>Potencia</t>
  </si>
  <si>
    <t>Otra forma de cuantifiación</t>
  </si>
  <si>
    <t>MEDICIONES COMPLEMENTARIAS</t>
  </si>
  <si>
    <t>Horómetro</t>
  </si>
  <si>
    <t>Equipos de respaldo</t>
  </si>
  <si>
    <t>En caso de utilizar flujómetro</t>
  </si>
  <si>
    <t>FLUJOMETRO (Pesómetro) COMBUSTIBLE</t>
  </si>
  <si>
    <t>Certificado de origen</t>
  </si>
  <si>
    <t>Tipo (orificio, boquilla, venturi, etc.)</t>
  </si>
  <si>
    <t>Marca</t>
  </si>
  <si>
    <t>Modelo</t>
  </si>
  <si>
    <t>N° de serie</t>
  </si>
  <si>
    <t>Frecuencia de mantenimiento</t>
  </si>
  <si>
    <t>FLUJOMETRO COMBUSTIBLE</t>
  </si>
  <si>
    <t>ANEXO N° 3: ALTERNATIVA N° 10</t>
  </si>
  <si>
    <t>UNIDAD 1</t>
  </si>
  <si>
    <t>TIPO DE CUANTIFICACIÓN DEL NIVEL DE ACTIVIDAD DE LA FUENTE (EJ CONSUMO DE COMB, PRODUCCIÓN, ETC.)</t>
  </si>
  <si>
    <t>Pesómetro contrastado/ Flujo de vapor</t>
  </si>
  <si>
    <t>FORMA DE IDENTIFICAR EL COMBUSTIBLE CON EL QUE ESTÉ EN FUNC. LA FUENTE</t>
  </si>
  <si>
    <t>RESPALDO DE CUANTIFICACIÓN DE COMBUSTIBLE</t>
  </si>
  <si>
    <t>SISTEMA DE REGISTRO, ALMACENAMIENTO Y MANEJO DE DATOS</t>
  </si>
  <si>
    <t>CLASIFICACIÓN CCF DE LA FUENTE</t>
  </si>
  <si>
    <t>EQUIPO DE ABATIMIENTO</t>
  </si>
  <si>
    <t>MULTICICLON</t>
  </si>
  <si>
    <t>FACTOR D.S. 138, CON SU UNIDAD DE MEDIDA</t>
  </si>
  <si>
    <t>% DE EFICIENCIA DS 138, ADJUNTAR RESPALDO DE LA EXISTENCIA DEL SIST. DE CONTROL</t>
  </si>
  <si>
    <t>CATALIZADOR (OXIDACION CATALITICA)</t>
  </si>
  <si>
    <t>CICLON HUMEDO</t>
  </si>
  <si>
    <t>CICLON SECO</t>
  </si>
  <si>
    <t>CIRCULACIÓN DE LECHO FLUIDIZADO</t>
  </si>
  <si>
    <t>CONDENSADOR</t>
  </si>
  <si>
    <t>DECANTADOR HUMEDO</t>
  </si>
  <si>
    <t>DECANTADOR SECO</t>
  </si>
  <si>
    <t>DEMISTER</t>
  </si>
  <si>
    <t>FILTRO DE CARTUCHO</t>
  </si>
  <si>
    <t>FILTRO DE MANGAS</t>
  </si>
  <si>
    <t>INCINERADOR</t>
  </si>
  <si>
    <t>INYECCION DE AMONIACO</t>
  </si>
  <si>
    <t>INYECCION DE VAPOR O AGUA</t>
  </si>
  <si>
    <t>LAVADOR SIMPLE (SCRUBBER)</t>
  </si>
  <si>
    <t>LAVADOR VENTURI</t>
  </si>
  <si>
    <t>PLANTA DE ACIDO</t>
  </si>
  <si>
    <t>PRECIPITADOR ELECTROESTATICO</t>
  </si>
  <si>
    <t>QUEMADOR CON CONTROL DE AIRE</t>
  </si>
  <si>
    <t>RECIRCULACION DE GASES</t>
  </si>
  <si>
    <t>TORRE DE ABSORCION</t>
  </si>
  <si>
    <t>TORRE DE ABSORCION AGUA</t>
  </si>
  <si>
    <t>TORRE DE ABSORCION CARBON</t>
  </si>
  <si>
    <t>UNIDAD 2</t>
  </si>
  <si>
    <t>Exento</t>
  </si>
  <si>
    <t xml:space="preserve">n/a </t>
  </si>
  <si>
    <t>Expediente: DFZ-2016-4873-VIII-LEY-EI</t>
  </si>
  <si>
    <t>Instrumento</t>
  </si>
  <si>
    <t>N°</t>
  </si>
  <si>
    <t>Año</t>
  </si>
  <si>
    <t>Región (RCA)</t>
  </si>
  <si>
    <t>RCA</t>
  </si>
  <si>
    <t>Se estimará el consumo de combustible7 a través de la generación de vapor. El procedimiento de cálculo se explica en el anexo 10.</t>
  </si>
  <si>
    <t>El consumo de combustible de la caldera se determinará a través del balance de stock diario de combustible del patio de acopio.</t>
  </si>
  <si>
    <t>Un pesómetro registra cada hora el consumo de combustible de la central</t>
  </si>
  <si>
    <t>Adicionalmente se estimará el consumo de combustible5 a través del registro horario de la producción de vapor.</t>
  </si>
  <si>
    <t>Un pesómetro contrastado registra de forma continua el consumo de combustible de la fuente. Adicionalmente se estimará el consumo de combustible2 a través del registro horario de la producción de vapor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</si>
</sst>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9"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sz val="10"/>
      <color theme="1"/>
      <name val="Arial"/>
      <family val="2"/>
    </font>
    <font>
      <b/>
      <sz val="9"/>
      <color indexed="81"/>
      <name val="Tahoma"/>
      <family val="2"/>
    </font>
    <font>
      <sz val="9"/>
      <color indexed="81"/>
      <name val="Tahoma"/>
      <family val="2"/>
    </font>
    <font>
      <sz val="11"/>
      <color theme="1"/>
      <name val="Arial"/>
      <family val="2"/>
    </font>
    <font>
      <b/>
      <sz val="10"/>
      <name val="Arial"/>
      <family val="2"/>
    </font>
    <font>
      <b/>
      <sz val="11"/>
      <color theme="1"/>
      <name val="Arial"/>
      <family val="2"/>
    </font>
    <font>
      <sz val="8"/>
      <color theme="1"/>
      <name val="Times New Roman"/>
      <family val="1"/>
    </font>
    <font>
      <sz val="8"/>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62">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2" fillId="0" borderId="1" xfId="0" applyFont="1" applyFill="1" applyBorder="1" applyAlignment="1">
      <alignment vertical="top"/>
    </xf>
    <xf numFmtId="0" fontId="10" fillId="0" borderId="1" xfId="1" applyFont="1" applyFill="1" applyBorder="1" applyAlignment="1">
      <alignment vertical="center"/>
    </xf>
    <xf numFmtId="0" fontId="10" fillId="0" borderId="1" xfId="1" applyFont="1" applyFill="1" applyBorder="1" applyAlignment="1">
      <alignment vertical="center" wrapText="1"/>
    </xf>
    <xf numFmtId="0" fontId="9" fillId="2" borderId="1" xfId="0" applyFont="1" applyFill="1"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14" fontId="10" fillId="0" borderId="1" xfId="1" applyNumberFormat="1" applyFont="1" applyFill="1" applyBorder="1" applyAlignment="1">
      <alignment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5" fillId="0" borderId="0" xfId="1" applyFont="1" applyAlignment="1">
      <alignment horizontal="center" vertical="center"/>
    </xf>
    <xf numFmtId="0" fontId="4" fillId="0" borderId="0" xfId="1" applyAlignment="1">
      <alignment vertical="center"/>
    </xf>
    <xf numFmtId="0" fontId="4" fillId="0" borderId="0" xfId="1"/>
    <xf numFmtId="0" fontId="4" fillId="0" borderId="0" xfId="1" applyFill="1" applyBorder="1" applyAlignment="1">
      <alignment vertical="center"/>
    </xf>
    <xf numFmtId="0" fontId="4" fillId="0" borderId="0" xfId="1" applyFill="1" applyAlignment="1">
      <alignment vertical="center"/>
    </xf>
    <xf numFmtId="0" fontId="4" fillId="0" borderId="26" xfId="1" applyFont="1" applyBorder="1" applyAlignment="1">
      <alignment vertical="center"/>
    </xf>
    <xf numFmtId="0" fontId="5" fillId="0" borderId="19" xfId="1" applyFont="1" applyBorder="1" applyAlignment="1">
      <alignment horizontal="center" vertical="center"/>
    </xf>
    <xf numFmtId="0" fontId="4" fillId="0" borderId="1" xfId="1" applyFont="1" applyBorder="1" applyAlignment="1">
      <alignment vertical="center"/>
    </xf>
    <xf numFmtId="0" fontId="5" fillId="0" borderId="18" xfId="1" applyFont="1" applyBorder="1" applyAlignment="1">
      <alignment horizontal="center" vertical="center"/>
    </xf>
    <xf numFmtId="0" fontId="4" fillId="0" borderId="18" xfId="1" applyBorder="1" applyAlignment="1">
      <alignment vertical="center"/>
    </xf>
    <xf numFmtId="0" fontId="4" fillId="0" borderId="0" xfId="1" applyBorder="1" applyAlignment="1">
      <alignment vertical="center"/>
    </xf>
    <xf numFmtId="0" fontId="4" fillId="0" borderId="36" xfId="1" applyFont="1" applyBorder="1" applyAlignment="1">
      <alignment vertical="center"/>
    </xf>
    <xf numFmtId="0" fontId="4" fillId="0" borderId="37" xfId="1" applyBorder="1" applyAlignment="1">
      <alignment vertical="center"/>
    </xf>
    <xf numFmtId="0" fontId="4" fillId="0" borderId="0" xfId="1" applyBorder="1" applyAlignment="1">
      <alignment horizontal="center" vertical="center"/>
    </xf>
    <xf numFmtId="0" fontId="4" fillId="0" borderId="1" xfId="0" applyFont="1" applyFill="1" applyBorder="1" applyAlignment="1">
      <alignment vertical="center"/>
    </xf>
    <xf numFmtId="0" fontId="11" fillId="0" borderId="1" xfId="0" applyFont="1" applyBorder="1"/>
    <xf numFmtId="0" fontId="11" fillId="0" borderId="0" xfId="0" applyFont="1" applyBorder="1"/>
    <xf numFmtId="0" fontId="14" fillId="0" borderId="0" xfId="0" applyFont="1" applyAlignment="1">
      <alignment vertical="center"/>
    </xf>
    <xf numFmtId="0" fontId="14" fillId="0" borderId="0" xfId="0" applyFont="1"/>
    <xf numFmtId="0" fontId="14" fillId="0" borderId="0" xfId="0" applyFont="1" applyFill="1" applyBorder="1" applyAlignment="1">
      <alignment vertical="center"/>
    </xf>
    <xf numFmtId="0" fontId="15" fillId="0" borderId="0" xfId="0" applyFont="1" applyFill="1" applyBorder="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16" fillId="0" borderId="0" xfId="0" applyFont="1"/>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4" fillId="3" borderId="1" xfId="0" applyFont="1" applyFill="1" applyBorder="1" applyAlignment="1">
      <alignment horizontal="left" vertical="center"/>
    </xf>
    <xf numFmtId="0" fontId="4" fillId="3" borderId="1" xfId="0" applyFont="1" applyFill="1" applyBorder="1" applyAlignment="1">
      <alignment vertical="center"/>
    </xf>
    <xf numFmtId="0" fontId="11" fillId="0" borderId="0" xfId="0" applyFont="1" applyFill="1" applyBorder="1" applyAlignment="1">
      <alignment horizont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11" fillId="0" borderId="1" xfId="0" applyFont="1" applyFill="1" applyBorder="1" applyAlignment="1">
      <alignment horizontal="right"/>
    </xf>
    <xf numFmtId="0" fontId="0" fillId="0" borderId="1" xfId="0" applyBorder="1" applyAlignment="1">
      <alignment horizontal="center"/>
    </xf>
    <xf numFmtId="0" fontId="0" fillId="0" borderId="1" xfId="0" applyBorder="1" applyAlignment="1">
      <alignment horizontal="center" wrapText="1"/>
    </xf>
    <xf numFmtId="0" fontId="0" fillId="0" borderId="1" xfId="0" applyFill="1" applyBorder="1" applyAlignment="1">
      <alignment horizontal="center"/>
    </xf>
    <xf numFmtId="14" fontId="0" fillId="0" borderId="1" xfId="0" applyNumberFormat="1" applyBorder="1" applyAlignment="1">
      <alignment horizontal="center"/>
    </xf>
    <xf numFmtId="0" fontId="0" fillId="0" borderId="1" xfId="0" applyFont="1" applyBorder="1" applyAlignment="1">
      <alignment horizontal="center"/>
    </xf>
    <xf numFmtId="0" fontId="0" fillId="4" borderId="1" xfId="0" applyFill="1" applyBorder="1" applyAlignment="1">
      <alignment horizontal="center"/>
    </xf>
    <xf numFmtId="0" fontId="17" fillId="0" borderId="1" xfId="0" applyFont="1" applyBorder="1"/>
    <xf numFmtId="0" fontId="17" fillId="0" borderId="1" xfId="0" applyFont="1" applyFill="1" applyBorder="1" applyAlignment="1">
      <alignment wrapText="1"/>
    </xf>
    <xf numFmtId="0" fontId="18" fillId="0" borderId="1" xfId="1" applyFont="1" applyBorder="1" applyAlignment="1">
      <alignment horizontal="center" vertical="center"/>
    </xf>
    <xf numFmtId="0" fontId="17" fillId="0" borderId="0" xfId="0" applyFont="1" applyAlignment="1">
      <alignment wrapText="1"/>
    </xf>
    <xf numFmtId="0" fontId="17" fillId="0" borderId="0" xfId="0" applyFont="1"/>
    <xf numFmtId="0" fontId="4" fillId="0" borderId="18" xfId="1" applyBorder="1" applyAlignment="1">
      <alignment vertical="center" wrapText="1"/>
    </xf>
    <xf numFmtId="0" fontId="14" fillId="0" borderId="0" xfId="0" applyFont="1" applyAlignment="1">
      <alignment wrapText="1"/>
    </xf>
    <xf numFmtId="0" fontId="14" fillId="0" borderId="0" xfId="0" applyFont="1" applyAlignment="1">
      <alignment horizontal="justify" wrapText="1"/>
    </xf>
    <xf numFmtId="0" fontId="14" fillId="0" borderId="0" xfId="0" applyFont="1" applyAlignment="1">
      <alignment horizontal="fill" wrapText="1"/>
    </xf>
    <xf numFmtId="0" fontId="9" fillId="2" borderId="30" xfId="0" applyFont="1" applyFill="1" applyBorder="1" applyAlignment="1">
      <alignment horizontal="left" vertical="center"/>
    </xf>
    <xf numFmtId="0" fontId="10" fillId="0" borderId="1" xfId="1" applyFont="1" applyFill="1" applyBorder="1" applyAlignment="1">
      <alignment horizontal="left" vertical="center"/>
    </xf>
    <xf numFmtId="0" fontId="2" fillId="0" borderId="1" xfId="0" applyFont="1" applyFill="1" applyBorder="1" applyAlignment="1">
      <alignment horizontal="left"/>
    </xf>
    <xf numFmtId="0" fontId="2" fillId="0" borderId="1" xfId="0" applyFont="1" applyFill="1" applyBorder="1" applyAlignment="1">
      <alignment horizontal="left" vertical="center"/>
    </xf>
    <xf numFmtId="0" fontId="0" fillId="0" borderId="3" xfId="0" applyBorder="1" applyAlignment="1">
      <alignment horizont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6" fillId="0" borderId="0" xfId="1" applyFont="1" applyAlignment="1">
      <alignment horizontal="center" vertical="center"/>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0" fillId="4" borderId="7" xfId="0" applyFill="1" applyBorder="1" applyAlignment="1">
      <alignment horizontal="center"/>
    </xf>
    <xf numFmtId="0" fontId="0" fillId="4" borderId="8" xfId="0" applyFill="1" applyBorder="1" applyAlignment="1">
      <alignment horizontal="center"/>
    </xf>
    <xf numFmtId="0" fontId="0" fillId="4" borderId="9" xfId="0" applyFill="1" applyBorder="1" applyAlignment="1">
      <alignment horizontal="center"/>
    </xf>
    <xf numFmtId="0" fontId="1" fillId="0" borderId="0" xfId="0" applyFont="1"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10" fillId="0" borderId="1" xfId="1" applyFont="1" applyFill="1" applyBorder="1" applyAlignment="1">
      <alignment horizontal="center" vertical="center" wrapText="1"/>
    </xf>
    <xf numFmtId="0" fontId="3" fillId="2" borderId="1" xfId="0" applyFont="1" applyFill="1" applyBorder="1" applyAlignment="1">
      <alignment horizontal="left" vertical="center"/>
    </xf>
    <xf numFmtId="0" fontId="4" fillId="0" borderId="11" xfId="1" applyBorder="1" applyAlignment="1">
      <alignment horizontal="center" vertical="center"/>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8" xfId="1" applyFont="1" applyFill="1" applyBorder="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4" fillId="3" borderId="29" xfId="1" applyFont="1" applyFill="1" applyBorder="1" applyAlignment="1">
      <alignment horizontal="left" vertical="center"/>
    </xf>
    <xf numFmtId="0" fontId="4" fillId="3" borderId="0" xfId="1" applyFont="1" applyFill="1" applyBorder="1" applyAlignment="1">
      <alignment horizontal="left" vertical="center"/>
    </xf>
    <xf numFmtId="0" fontId="4" fillId="3" borderId="6" xfId="1" applyFont="1" applyFill="1" applyBorder="1" applyAlignment="1">
      <alignment horizontal="left" vertical="center"/>
    </xf>
    <xf numFmtId="0" fontId="4" fillId="3" borderId="27" xfId="1" applyFont="1" applyFill="1" applyBorder="1" applyAlignment="1">
      <alignment horizontal="left" vertical="center"/>
    </xf>
    <xf numFmtId="0" fontId="4" fillId="3" borderId="11" xfId="1" applyFont="1" applyFill="1" applyBorder="1" applyAlignment="1">
      <alignment horizontal="left" vertical="center"/>
    </xf>
    <xf numFmtId="0" fontId="4" fillId="3" borderId="12" xfId="1" applyFont="1" applyFill="1" applyBorder="1" applyAlignment="1">
      <alignment horizontal="left" vertical="center"/>
    </xf>
    <xf numFmtId="14" fontId="5" fillId="0" borderId="20" xfId="1" applyNumberFormat="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4" fillId="3" borderId="23" xfId="1" applyFont="1" applyFill="1" applyBorder="1" applyAlignment="1">
      <alignment horizontal="left" vertical="center"/>
    </xf>
    <xf numFmtId="0" fontId="4" fillId="3" borderId="24" xfId="1" applyFont="1" applyFill="1" applyBorder="1" applyAlignment="1">
      <alignment horizontal="left" vertical="center"/>
    </xf>
    <xf numFmtId="0" fontId="4" fillId="3" borderId="25" xfId="1" applyFont="1" applyFill="1" applyBorder="1" applyAlignment="1">
      <alignment horizontal="left" vertical="center"/>
    </xf>
    <xf numFmtId="0" fontId="4" fillId="3" borderId="30" xfId="1" applyFont="1" applyFill="1" applyBorder="1" applyAlignment="1">
      <alignment horizontal="left" vertical="center"/>
    </xf>
    <xf numFmtId="0" fontId="4" fillId="3" borderId="31" xfId="1" applyFont="1" applyFill="1" applyBorder="1" applyAlignment="1">
      <alignment horizontal="left" vertical="center"/>
    </xf>
    <xf numFmtId="0" fontId="4" fillId="3" borderId="32" xfId="1" applyFont="1" applyFill="1" applyBorder="1" applyAlignment="1">
      <alignment horizontal="left" vertical="center"/>
    </xf>
    <xf numFmtId="0" fontId="4" fillId="3" borderId="30" xfId="1" applyFont="1" applyFill="1" applyBorder="1" applyAlignment="1">
      <alignment horizontal="left" vertical="center" wrapText="1"/>
    </xf>
    <xf numFmtId="0" fontId="4" fillId="3" borderId="31" xfId="1" applyFont="1" applyFill="1" applyBorder="1" applyAlignment="1">
      <alignment horizontal="left" vertical="center" wrapText="1"/>
    </xf>
    <xf numFmtId="0" fontId="4" fillId="3" borderId="32" xfId="1" applyFont="1" applyFill="1" applyBorder="1" applyAlignment="1">
      <alignment horizontal="left" vertical="center" wrapText="1"/>
    </xf>
    <xf numFmtId="0" fontId="4" fillId="3" borderId="28" xfId="1" applyFill="1" applyBorder="1" applyAlignment="1">
      <alignment horizontal="left" vertical="center"/>
    </xf>
    <xf numFmtId="0" fontId="4" fillId="3" borderId="3" xfId="1" applyFill="1" applyBorder="1" applyAlignment="1">
      <alignment horizontal="left" vertical="center"/>
    </xf>
    <xf numFmtId="0" fontId="4" fillId="3" borderId="4" xfId="1" applyFill="1" applyBorder="1" applyAlignment="1">
      <alignment horizontal="left" vertical="center"/>
    </xf>
    <xf numFmtId="0" fontId="4" fillId="3" borderId="33" xfId="1" applyFill="1" applyBorder="1" applyAlignment="1">
      <alignment horizontal="left" vertical="center"/>
    </xf>
    <xf numFmtId="0" fontId="4" fillId="3" borderId="34" xfId="1" applyFill="1" applyBorder="1" applyAlignment="1">
      <alignment horizontal="left" vertical="center"/>
    </xf>
    <xf numFmtId="0" fontId="4" fillId="3" borderId="35" xfId="1" applyFill="1" applyBorder="1" applyAlignment="1">
      <alignment horizontal="left" vertical="center"/>
    </xf>
    <xf numFmtId="0" fontId="11" fillId="0" borderId="7" xfId="0" applyFont="1" applyFill="1" applyBorder="1" applyAlignment="1">
      <alignment horizontal="justify" wrapText="1"/>
    </xf>
    <xf numFmtId="0" fontId="11" fillId="0" borderId="9" xfId="0" applyFont="1" applyFill="1" applyBorder="1" applyAlignment="1">
      <alignment horizontal="justify" wrapText="1"/>
    </xf>
    <xf numFmtId="0" fontId="5" fillId="0" borderId="0" xfId="0" applyFont="1" applyAlignment="1">
      <alignment horizontal="center" vertical="center"/>
    </xf>
    <xf numFmtId="14" fontId="5" fillId="0" borderId="20" xfId="0" applyNumberFormat="1"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11" fillId="0" borderId="7" xfId="0" applyFont="1" applyFill="1" applyBorder="1" applyAlignment="1">
      <alignment horizontal="center"/>
    </xf>
    <xf numFmtId="0" fontId="11" fillId="0" borderId="9" xfId="0" applyFont="1" applyFill="1" applyBorder="1" applyAlignment="1">
      <alignment horizontal="center"/>
    </xf>
    <xf numFmtId="0" fontId="4" fillId="3" borderId="1" xfId="0" applyFont="1" applyFill="1" applyBorder="1" applyAlignment="1">
      <alignment horizontal="left" vertical="center"/>
    </xf>
    <xf numFmtId="0" fontId="11" fillId="0" borderId="1" xfId="0" applyFont="1" applyFill="1" applyBorder="1" applyAlignment="1">
      <alignment horizontal="center"/>
    </xf>
    <xf numFmtId="0" fontId="11" fillId="0" borderId="7" xfId="0" applyFont="1" applyFill="1" applyBorder="1" applyAlignment="1">
      <alignment horizontal="center" vertical="center"/>
    </xf>
    <xf numFmtId="0" fontId="11" fillId="0" borderId="9" xfId="0" applyFont="1" applyFill="1" applyBorder="1" applyAlignment="1">
      <alignment horizontal="center" vertical="center"/>
    </xf>
    <xf numFmtId="0" fontId="4" fillId="0" borderId="1" xfId="0" applyFont="1" applyFill="1" applyBorder="1" applyAlignment="1">
      <alignment horizontal="center" vertical="center" wrapText="1"/>
    </xf>
    <xf numFmtId="0" fontId="14" fillId="0" borderId="1" xfId="0" applyFont="1" applyBorder="1" applyAlignment="1">
      <alignment horizontal="center"/>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350520</xdr:colOff>
      <xdr:row>0</xdr:row>
      <xdr:rowOff>114300</xdr:rowOff>
    </xdr:from>
    <xdr:to>
      <xdr:col>9</xdr:col>
      <xdr:colOff>106681</xdr:colOff>
      <xdr:row>4</xdr:row>
      <xdr:rowOff>70218</xdr:rowOff>
    </xdr:to>
    <xdr:pic>
      <xdr:nvPicPr>
        <xdr:cNvPr id="10" name="0 Imagen">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49520" y="114300"/>
          <a:ext cx="543561" cy="667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79374</xdr:colOff>
      <xdr:row>0</xdr:row>
      <xdr:rowOff>102960</xdr:rowOff>
    </xdr:from>
    <xdr:to>
      <xdr:col>2</xdr:col>
      <xdr:colOff>964261</xdr:colOff>
      <xdr:row>5</xdr:row>
      <xdr:rowOff>126010</xdr:rowOff>
    </xdr:to>
    <xdr:pic>
      <xdr:nvPicPr>
        <xdr:cNvPr id="2" name="Imagen 1">
          <a:extLst>
            <a:ext uri="{FF2B5EF4-FFF2-40B4-BE49-F238E27FC236}">
              <a16:creationId xmlns:a16="http://schemas.microsoft.com/office/drawing/2014/main" xmlns="" id="{03AE94BA-DC17-4BDF-885E-AD42F6FF22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7999" y="102960"/>
          <a:ext cx="2742262" cy="832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5</xdr:row>
      <xdr:rowOff>23050</xdr:rowOff>
    </xdr:to>
    <xdr:pic>
      <xdr:nvPicPr>
        <xdr:cNvPr id="2" name="Imagen 1">
          <a:extLst>
            <a:ext uri="{FF2B5EF4-FFF2-40B4-BE49-F238E27FC236}">
              <a16:creationId xmlns:a16="http://schemas.microsoft.com/office/drawing/2014/main" xmlns="" id="{B13044CE-48EB-4CD2-9E77-8E0CC4F7FA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8831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cha%20UV45856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iguera\Impuestos%20Verdes\I.%20VERDES\Calculadora%20de%20emisiones\Copia%20de%20CCF8%20imp_verd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iguera\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9"/>
      <sheetName val="ALT. 10"/>
    </sheetNames>
    <sheetDataSet>
      <sheetData sheetId="0"/>
      <sheetData sheetId="1"/>
      <sheetData sheetId="2">
        <row r="7">
          <cell r="B7" t="str">
            <v>Caldera 1</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E121"/>
  <sheetViews>
    <sheetView tabSelected="1" view="pageBreakPreview" zoomScale="60" zoomScaleNormal="100" zoomScalePageLayoutView="80" workbookViewId="0">
      <selection activeCell="H32" sqref="H32"/>
    </sheetView>
  </sheetViews>
  <sheetFormatPr baseColWidth="10" defaultRowHeight="14.4" x14ac:dyDescent="0.3"/>
  <cols>
    <col min="1" max="1" width="3.44140625" customWidth="1"/>
    <col min="2" max="2" width="21.44140625" customWidth="1"/>
    <col min="3" max="3" width="9.6640625" customWidth="1"/>
    <col min="4" max="4" width="38.6640625" customWidth="1"/>
    <col min="5" max="5" width="34" customWidth="1"/>
  </cols>
  <sheetData>
    <row r="3" spans="4:4" x14ac:dyDescent="0.3">
      <c r="D3" s="1"/>
    </row>
    <row r="20" spans="2:5" ht="15.6" x14ac:dyDescent="0.3">
      <c r="B20" s="84" t="s">
        <v>4</v>
      </c>
      <c r="C20" s="84"/>
      <c r="D20" s="84"/>
      <c r="E20" s="84"/>
    </row>
    <row r="21" spans="2:5" ht="15.6" customHeight="1" x14ac:dyDescent="0.3">
      <c r="B21" s="84"/>
      <c r="C21" s="84"/>
      <c r="D21" s="84"/>
      <c r="E21" s="84"/>
    </row>
    <row r="22" spans="2:5" ht="15.6" customHeight="1" x14ac:dyDescent="0.3">
      <c r="B22" s="83" t="s">
        <v>6</v>
      </c>
      <c r="C22" s="83"/>
      <c r="D22" s="83"/>
      <c r="E22" s="83"/>
    </row>
    <row r="23" spans="2:5" x14ac:dyDescent="0.3">
      <c r="B23" s="83" t="s">
        <v>7</v>
      </c>
      <c r="C23" s="83"/>
      <c r="D23" s="83"/>
      <c r="E23" s="83"/>
    </row>
    <row r="24" spans="2:5" x14ac:dyDescent="0.3">
      <c r="B24" s="12"/>
      <c r="C24" s="12"/>
      <c r="D24" s="12"/>
      <c r="E24" s="12"/>
    </row>
    <row r="25" spans="2:5" x14ac:dyDescent="0.3">
      <c r="B25" s="12"/>
      <c r="C25" s="12"/>
      <c r="D25" s="12"/>
      <c r="E25" s="12"/>
    </row>
    <row r="26" spans="2:5" x14ac:dyDescent="0.3">
      <c r="B26" s="12"/>
      <c r="C26" s="12"/>
      <c r="D26" s="12"/>
      <c r="E26" s="12"/>
    </row>
    <row r="27" spans="2:5" x14ac:dyDescent="0.3">
      <c r="B27" s="12"/>
      <c r="C27" s="83" t="s">
        <v>157</v>
      </c>
      <c r="D27" s="83"/>
      <c r="E27" s="12"/>
    </row>
    <row r="28" spans="2:5" x14ac:dyDescent="0.3">
      <c r="B28" s="12"/>
      <c r="C28" s="12"/>
      <c r="D28" s="12"/>
      <c r="E28" s="12"/>
    </row>
    <row r="29" spans="2:5" x14ac:dyDescent="0.3">
      <c r="B29" s="12"/>
      <c r="C29" s="12"/>
      <c r="D29" s="12"/>
      <c r="E29" s="12"/>
    </row>
    <row r="30" spans="2:5" x14ac:dyDescent="0.3">
      <c r="B30" s="12"/>
      <c r="C30" s="12"/>
      <c r="D30" s="12"/>
      <c r="E30" s="12"/>
    </row>
    <row r="31" spans="2:5" x14ac:dyDescent="0.3">
      <c r="B31" s="12"/>
      <c r="C31" s="12"/>
      <c r="D31" s="19"/>
      <c r="E31" s="12"/>
    </row>
    <row r="32" spans="2:5" ht="70.2" customHeight="1" x14ac:dyDescent="0.3">
      <c r="B32" s="12"/>
      <c r="C32" s="18" t="s">
        <v>51</v>
      </c>
      <c r="D32" s="20"/>
      <c r="E32" s="12"/>
    </row>
    <row r="33" spans="2:5" ht="70.2" customHeight="1" x14ac:dyDescent="0.3">
      <c r="B33" s="12"/>
      <c r="C33" s="17" t="s">
        <v>52</v>
      </c>
      <c r="D33" s="21"/>
      <c r="E33" s="12"/>
    </row>
    <row r="34" spans="2:5" ht="70.2" customHeight="1" x14ac:dyDescent="0.3">
      <c r="B34" s="12"/>
      <c r="C34" s="18" t="s">
        <v>53</v>
      </c>
      <c r="D34" s="20"/>
      <c r="E34" s="12"/>
    </row>
    <row r="35" spans="2:5" x14ac:dyDescent="0.3">
      <c r="B35" s="12"/>
      <c r="C35" s="16"/>
      <c r="D35" s="12"/>
      <c r="E35" s="12"/>
    </row>
    <row r="36" spans="2:5" x14ac:dyDescent="0.3">
      <c r="B36" s="12"/>
      <c r="C36" s="16"/>
      <c r="D36" s="12"/>
      <c r="E36" s="12"/>
    </row>
    <row r="37" spans="2:5" x14ac:dyDescent="0.3">
      <c r="B37" s="12"/>
      <c r="C37" s="16"/>
      <c r="D37" s="12"/>
      <c r="E37" s="12"/>
    </row>
    <row r="38" spans="2:5" x14ac:dyDescent="0.3">
      <c r="B38" s="12"/>
      <c r="C38" s="12"/>
      <c r="D38" s="12"/>
      <c r="E38" s="12"/>
    </row>
    <row r="39" spans="2:5" x14ac:dyDescent="0.3">
      <c r="B39" s="91" t="s">
        <v>5</v>
      </c>
      <c r="C39" s="92"/>
      <c r="D39" s="92"/>
      <c r="E39" s="93"/>
    </row>
    <row r="40" spans="2:5" ht="60" customHeight="1" x14ac:dyDescent="0.3">
      <c r="B40" s="85" t="s">
        <v>9</v>
      </c>
      <c r="C40" s="86"/>
      <c r="D40" s="86"/>
      <c r="E40" s="87"/>
    </row>
    <row r="41" spans="2:5" x14ac:dyDescent="0.3">
      <c r="B41" s="88"/>
      <c r="C41" s="89"/>
      <c r="D41" s="89"/>
      <c r="E41" s="90"/>
    </row>
    <row r="42" spans="2:5" ht="14.4" customHeight="1" x14ac:dyDescent="0.3">
      <c r="B42" s="77" t="s">
        <v>8</v>
      </c>
      <c r="C42" s="78"/>
      <c r="D42" s="78"/>
      <c r="E42" s="79"/>
    </row>
    <row r="43" spans="2:5" x14ac:dyDescent="0.3">
      <c r="B43" s="77"/>
      <c r="C43" s="78"/>
      <c r="D43" s="78"/>
      <c r="E43" s="79"/>
    </row>
    <row r="44" spans="2:5" x14ac:dyDescent="0.3">
      <c r="B44" s="77"/>
      <c r="C44" s="78"/>
      <c r="D44" s="78"/>
      <c r="E44" s="79"/>
    </row>
    <row r="45" spans="2:5" x14ac:dyDescent="0.3">
      <c r="B45" s="77"/>
      <c r="C45" s="78"/>
      <c r="D45" s="78"/>
      <c r="E45" s="79"/>
    </row>
    <row r="46" spans="2:5" x14ac:dyDescent="0.3">
      <c r="B46" s="77"/>
      <c r="C46" s="78"/>
      <c r="D46" s="78"/>
      <c r="E46" s="79"/>
    </row>
    <row r="47" spans="2:5" x14ac:dyDescent="0.3">
      <c r="B47" s="77"/>
      <c r="C47" s="78"/>
      <c r="D47" s="78"/>
      <c r="E47" s="79"/>
    </row>
    <row r="48" spans="2:5" x14ac:dyDescent="0.3">
      <c r="B48" s="77"/>
      <c r="C48" s="78"/>
      <c r="D48" s="78"/>
      <c r="E48" s="79"/>
    </row>
    <row r="49" spans="2:5" x14ac:dyDescent="0.3">
      <c r="B49" s="80"/>
      <c r="C49" s="81"/>
      <c r="D49" s="81"/>
      <c r="E49" s="82"/>
    </row>
    <row r="50" spans="2:5" x14ac:dyDescent="0.3">
      <c r="B50" s="73"/>
      <c r="C50" s="73"/>
      <c r="D50" s="73"/>
      <c r="E50" s="73"/>
    </row>
    <row r="51" spans="2:5" x14ac:dyDescent="0.3">
      <c r="B51" s="74" t="s">
        <v>10</v>
      </c>
      <c r="C51" s="75"/>
      <c r="D51" s="75"/>
      <c r="E51" s="76"/>
    </row>
    <row r="52" spans="2:5" x14ac:dyDescent="0.3">
      <c r="B52" s="6" t="s">
        <v>11</v>
      </c>
      <c r="C52" s="6"/>
      <c r="D52" s="3"/>
      <c r="E52" s="57">
        <v>42713</v>
      </c>
    </row>
    <row r="53" spans="2:5" x14ac:dyDescent="0.3">
      <c r="B53" s="70" t="s">
        <v>12</v>
      </c>
      <c r="C53" s="70"/>
      <c r="D53" s="70"/>
      <c r="E53" s="54" t="s">
        <v>54</v>
      </c>
    </row>
    <row r="54" spans="2:5" ht="28.8" x14ac:dyDescent="0.3">
      <c r="B54" s="70" t="s">
        <v>13</v>
      </c>
      <c r="C54" s="70"/>
      <c r="D54" s="70"/>
      <c r="E54" s="55" t="s">
        <v>55</v>
      </c>
    </row>
    <row r="55" spans="2:5" ht="57.6" x14ac:dyDescent="0.3">
      <c r="B55" s="70" t="s">
        <v>14</v>
      </c>
      <c r="C55" s="70"/>
      <c r="D55" s="70"/>
      <c r="E55" s="55" t="s">
        <v>56</v>
      </c>
    </row>
    <row r="56" spans="2:5" x14ac:dyDescent="0.3">
      <c r="B56" s="70" t="s">
        <v>15</v>
      </c>
      <c r="C56" s="70"/>
      <c r="D56" s="70"/>
      <c r="E56" s="54" t="s">
        <v>57</v>
      </c>
    </row>
    <row r="57" spans="2:5" x14ac:dyDescent="0.3">
      <c r="B57" s="71" t="s">
        <v>16</v>
      </c>
      <c r="C57" s="71"/>
      <c r="D57" s="71"/>
      <c r="E57" s="54">
        <v>1</v>
      </c>
    </row>
    <row r="58" spans="2:5" x14ac:dyDescent="0.3">
      <c r="B58" s="2"/>
      <c r="C58" s="2"/>
      <c r="D58" s="2"/>
      <c r="E58" s="2"/>
    </row>
    <row r="59" spans="2:5" x14ac:dyDescent="0.3">
      <c r="B59" s="69" t="s">
        <v>17</v>
      </c>
      <c r="C59" s="69"/>
      <c r="D59" s="69"/>
      <c r="E59" s="69"/>
    </row>
    <row r="60" spans="2:5" ht="53.25" customHeight="1" x14ac:dyDescent="0.3">
      <c r="B60" s="70" t="s">
        <v>18</v>
      </c>
      <c r="C60" s="70"/>
      <c r="D60" s="70"/>
      <c r="E60" s="55" t="s">
        <v>58</v>
      </c>
    </row>
    <row r="61" spans="2:5" ht="57.6" x14ac:dyDescent="0.3">
      <c r="B61" s="70" t="s">
        <v>14</v>
      </c>
      <c r="C61" s="70"/>
      <c r="D61" s="70"/>
      <c r="E61" s="55" t="s">
        <v>56</v>
      </c>
    </row>
    <row r="62" spans="2:5" x14ac:dyDescent="0.3">
      <c r="B62" s="70" t="s">
        <v>19</v>
      </c>
      <c r="C62" s="70"/>
      <c r="D62" s="70"/>
      <c r="E62" s="54">
        <v>4585623</v>
      </c>
    </row>
    <row r="63" spans="2:5" x14ac:dyDescent="0.3">
      <c r="B63" s="70" t="s">
        <v>20</v>
      </c>
      <c r="C63" s="70"/>
      <c r="D63" s="70"/>
      <c r="E63" s="54" t="s">
        <v>59</v>
      </c>
    </row>
    <row r="64" spans="2:5" x14ac:dyDescent="0.3">
      <c r="B64" s="72" t="s">
        <v>21</v>
      </c>
      <c r="C64" s="72"/>
      <c r="D64" s="72"/>
      <c r="E64" s="54">
        <v>8</v>
      </c>
    </row>
    <row r="65" spans="2:5" x14ac:dyDescent="0.3">
      <c r="B65" s="70" t="s">
        <v>22</v>
      </c>
      <c r="C65" s="70"/>
      <c r="D65" s="70"/>
      <c r="E65" s="56" t="s">
        <v>60</v>
      </c>
    </row>
    <row r="66" spans="2:5" x14ac:dyDescent="0.3">
      <c r="B66" s="70" t="s">
        <v>15</v>
      </c>
      <c r="C66" s="70"/>
      <c r="D66" s="70"/>
      <c r="E66" s="54" t="s">
        <v>57</v>
      </c>
    </row>
    <row r="67" spans="2:5" x14ac:dyDescent="0.3">
      <c r="B67" s="70" t="s">
        <v>23</v>
      </c>
      <c r="C67" s="70"/>
      <c r="D67" s="70"/>
      <c r="E67" s="58">
        <v>88.1</v>
      </c>
    </row>
    <row r="68" spans="2:5" x14ac:dyDescent="0.3">
      <c r="B68" s="71" t="s">
        <v>24</v>
      </c>
      <c r="C68" s="71"/>
      <c r="D68" s="71"/>
      <c r="E68" s="54">
        <v>2</v>
      </c>
    </row>
    <row r="69" spans="2:5" x14ac:dyDescent="0.3">
      <c r="B69" s="71" t="s">
        <v>25</v>
      </c>
      <c r="C69" s="71"/>
      <c r="D69" s="71"/>
      <c r="E69" s="54">
        <v>0</v>
      </c>
    </row>
    <row r="70" spans="2:5" x14ac:dyDescent="0.3">
      <c r="B70" s="71" t="s">
        <v>26</v>
      </c>
      <c r="C70" s="71"/>
      <c r="D70" s="71"/>
      <c r="E70" s="54">
        <v>0</v>
      </c>
    </row>
    <row r="71" spans="2:5" x14ac:dyDescent="0.3">
      <c r="B71" s="71" t="s">
        <v>27</v>
      </c>
      <c r="C71" s="71"/>
      <c r="D71" s="71"/>
      <c r="E71" s="54">
        <v>2</v>
      </c>
    </row>
    <row r="73" spans="2:5" x14ac:dyDescent="0.3">
      <c r="B73" s="106" t="s">
        <v>40</v>
      </c>
      <c r="C73" s="107"/>
      <c r="D73" s="107"/>
      <c r="E73" s="108"/>
    </row>
    <row r="74" spans="2:5" x14ac:dyDescent="0.3">
      <c r="B74" s="59" t="s">
        <v>158</v>
      </c>
      <c r="C74" s="59" t="s">
        <v>159</v>
      </c>
      <c r="D74" s="59" t="s">
        <v>160</v>
      </c>
      <c r="E74" s="59" t="s">
        <v>161</v>
      </c>
    </row>
    <row r="75" spans="2:5" x14ac:dyDescent="0.3">
      <c r="B75" s="54" t="s">
        <v>162</v>
      </c>
      <c r="C75" s="54">
        <v>82</v>
      </c>
      <c r="D75" s="54">
        <v>2006</v>
      </c>
      <c r="E75" s="54">
        <v>8</v>
      </c>
    </row>
    <row r="78" spans="2:5" ht="15.6" x14ac:dyDescent="0.3">
      <c r="B78" s="84" t="s">
        <v>4</v>
      </c>
      <c r="C78" s="84"/>
      <c r="D78" s="84"/>
      <c r="E78" s="84"/>
    </row>
    <row r="79" spans="2:5" x14ac:dyDescent="0.3">
      <c r="B79" s="9" t="s">
        <v>47</v>
      </c>
      <c r="C79" s="10"/>
      <c r="D79" s="11"/>
      <c r="E79" s="8" t="s">
        <v>61</v>
      </c>
    </row>
    <row r="80" spans="2:5" x14ac:dyDescent="0.3">
      <c r="B80" s="97" t="s">
        <v>45</v>
      </c>
      <c r="C80" s="98"/>
      <c r="D80" s="99"/>
      <c r="E80" s="7" t="s">
        <v>62</v>
      </c>
    </row>
    <row r="81" spans="2:5" x14ac:dyDescent="0.3">
      <c r="B81" s="97" t="s">
        <v>28</v>
      </c>
      <c r="C81" s="98"/>
      <c r="D81" s="99"/>
      <c r="E81" s="4" t="s">
        <v>69</v>
      </c>
    </row>
    <row r="82" spans="2:5" x14ac:dyDescent="0.3">
      <c r="B82" s="94" t="s">
        <v>46</v>
      </c>
      <c r="C82" s="95"/>
      <c r="D82" s="96"/>
      <c r="E82" s="4" t="s">
        <v>70</v>
      </c>
    </row>
    <row r="83" spans="2:5" x14ac:dyDescent="0.3">
      <c r="B83" s="100" t="s">
        <v>29</v>
      </c>
      <c r="C83" s="101"/>
      <c r="D83" s="102"/>
      <c r="E83" s="5">
        <v>10100901</v>
      </c>
    </row>
    <row r="84" spans="2:5" ht="14.4" customHeight="1" x14ac:dyDescent="0.3">
      <c r="B84" s="94" t="s">
        <v>30</v>
      </c>
      <c r="C84" s="95"/>
      <c r="D84" s="96"/>
      <c r="E84" s="4" t="s">
        <v>71</v>
      </c>
    </row>
    <row r="85" spans="2:5" x14ac:dyDescent="0.3">
      <c r="B85" s="97" t="s">
        <v>3</v>
      </c>
      <c r="C85" s="98"/>
      <c r="D85" s="99"/>
      <c r="E85" s="4" t="s">
        <v>72</v>
      </c>
    </row>
    <row r="86" spans="2:5" x14ac:dyDescent="0.3">
      <c r="B86" s="97" t="s">
        <v>31</v>
      </c>
      <c r="C86" s="98"/>
      <c r="D86" s="99"/>
      <c r="E86" s="4">
        <v>2006</v>
      </c>
    </row>
    <row r="87" spans="2:5" x14ac:dyDescent="0.3">
      <c r="B87" s="97" t="s">
        <v>32</v>
      </c>
      <c r="C87" s="98"/>
      <c r="D87" s="99"/>
      <c r="E87" s="4">
        <v>2007</v>
      </c>
    </row>
    <row r="88" spans="2:5" x14ac:dyDescent="0.3">
      <c r="B88" s="97" t="s">
        <v>33</v>
      </c>
      <c r="C88" s="98"/>
      <c r="D88" s="99"/>
      <c r="E88" s="4" t="s">
        <v>67</v>
      </c>
    </row>
    <row r="89" spans="2:5" x14ac:dyDescent="0.3">
      <c r="B89" s="97" t="s">
        <v>34</v>
      </c>
      <c r="C89" s="98"/>
      <c r="D89" s="99"/>
      <c r="E89" s="4" t="s">
        <v>68</v>
      </c>
    </row>
    <row r="90" spans="2:5" x14ac:dyDescent="0.3">
      <c r="B90" s="103" t="s">
        <v>35</v>
      </c>
      <c r="C90" s="104"/>
      <c r="D90" s="105"/>
      <c r="E90" s="4" t="s">
        <v>68</v>
      </c>
    </row>
    <row r="91" spans="2:5" x14ac:dyDescent="0.3">
      <c r="B91" s="94" t="s">
        <v>36</v>
      </c>
      <c r="C91" s="95"/>
      <c r="D91" s="96"/>
      <c r="E91" s="4" t="s">
        <v>68</v>
      </c>
    </row>
    <row r="92" spans="2:5" x14ac:dyDescent="0.3">
      <c r="B92" s="94" t="s">
        <v>37</v>
      </c>
      <c r="C92" s="95"/>
      <c r="D92" s="96"/>
      <c r="E92" s="4">
        <v>68</v>
      </c>
    </row>
    <row r="93" spans="2:5" x14ac:dyDescent="0.3">
      <c r="B93" s="94" t="s">
        <v>38</v>
      </c>
      <c r="C93" s="95"/>
      <c r="D93" s="96"/>
      <c r="E93" s="4" t="s">
        <v>73</v>
      </c>
    </row>
    <row r="94" spans="2:5" x14ac:dyDescent="0.3">
      <c r="B94" s="94" t="s">
        <v>39</v>
      </c>
      <c r="C94" s="95"/>
      <c r="D94" s="96"/>
      <c r="E94" s="4" t="s">
        <v>74</v>
      </c>
    </row>
    <row r="95" spans="2:5" x14ac:dyDescent="0.3">
      <c r="B95" s="97" t="s">
        <v>40</v>
      </c>
      <c r="C95" s="98"/>
      <c r="D95" s="99"/>
      <c r="E95" s="4"/>
    </row>
    <row r="96" spans="2:5" x14ac:dyDescent="0.3">
      <c r="B96" s="97" t="s">
        <v>41</v>
      </c>
      <c r="C96" s="98"/>
      <c r="D96" s="99"/>
      <c r="E96" s="4" t="s">
        <v>75</v>
      </c>
    </row>
    <row r="97" spans="2:5" x14ac:dyDescent="0.3">
      <c r="B97" s="97" t="s">
        <v>42</v>
      </c>
      <c r="C97" s="98"/>
      <c r="D97" s="99"/>
      <c r="E97" s="4" t="s">
        <v>76</v>
      </c>
    </row>
    <row r="98" spans="2:5" x14ac:dyDescent="0.3">
      <c r="B98" s="97" t="s">
        <v>43</v>
      </c>
      <c r="C98" s="98"/>
      <c r="D98" s="99"/>
      <c r="E98" s="4"/>
    </row>
    <row r="99" spans="2:5" x14ac:dyDescent="0.3">
      <c r="B99" s="97" t="s">
        <v>44</v>
      </c>
      <c r="C99" s="98"/>
      <c r="D99" s="99"/>
      <c r="E99" s="4"/>
    </row>
    <row r="101" spans="2:5" x14ac:dyDescent="0.3">
      <c r="B101" s="9" t="s">
        <v>47</v>
      </c>
      <c r="C101" s="10"/>
      <c r="D101" s="11"/>
      <c r="E101" s="8" t="s">
        <v>77</v>
      </c>
    </row>
    <row r="102" spans="2:5" x14ac:dyDescent="0.3">
      <c r="B102" s="97" t="s">
        <v>45</v>
      </c>
      <c r="C102" s="98"/>
      <c r="D102" s="99"/>
      <c r="E102" s="7" t="s">
        <v>62</v>
      </c>
    </row>
    <row r="103" spans="2:5" x14ac:dyDescent="0.3">
      <c r="B103" s="97" t="s">
        <v>28</v>
      </c>
      <c r="C103" s="98"/>
      <c r="D103" s="99"/>
      <c r="E103" s="4" t="s">
        <v>63</v>
      </c>
    </row>
    <row r="104" spans="2:5" x14ac:dyDescent="0.3">
      <c r="B104" s="94" t="s">
        <v>46</v>
      </c>
      <c r="C104" s="95"/>
      <c r="D104" s="96"/>
      <c r="E104" s="4" t="s">
        <v>64</v>
      </c>
    </row>
    <row r="105" spans="2:5" x14ac:dyDescent="0.3">
      <c r="B105" s="100" t="s">
        <v>29</v>
      </c>
      <c r="C105" s="101"/>
      <c r="D105" s="102"/>
      <c r="E105" s="5"/>
    </row>
    <row r="106" spans="2:5" x14ac:dyDescent="0.3">
      <c r="B106" s="94" t="s">
        <v>30</v>
      </c>
      <c r="C106" s="95"/>
      <c r="D106" s="96"/>
      <c r="E106" s="4" t="s">
        <v>65</v>
      </c>
    </row>
    <row r="107" spans="2:5" x14ac:dyDescent="0.3">
      <c r="B107" s="97" t="s">
        <v>3</v>
      </c>
      <c r="C107" s="98"/>
      <c r="D107" s="99"/>
      <c r="E107" s="4" t="s">
        <v>66</v>
      </c>
    </row>
    <row r="108" spans="2:5" x14ac:dyDescent="0.3">
      <c r="B108" s="97" t="s">
        <v>31</v>
      </c>
      <c r="C108" s="98"/>
      <c r="D108" s="99"/>
      <c r="E108" s="4">
        <v>1990</v>
      </c>
    </row>
    <row r="109" spans="2:5" x14ac:dyDescent="0.3">
      <c r="B109" s="97" t="s">
        <v>32</v>
      </c>
      <c r="C109" s="98"/>
      <c r="D109" s="99"/>
      <c r="E109" s="4">
        <v>2003</v>
      </c>
    </row>
    <row r="110" spans="2:5" x14ac:dyDescent="0.3">
      <c r="B110" s="97" t="s">
        <v>33</v>
      </c>
      <c r="C110" s="98"/>
      <c r="D110" s="99"/>
      <c r="E110" s="4" t="s">
        <v>67</v>
      </c>
    </row>
    <row r="111" spans="2:5" x14ac:dyDescent="0.3">
      <c r="B111" s="97" t="s">
        <v>34</v>
      </c>
      <c r="C111" s="98"/>
      <c r="D111" s="99"/>
      <c r="E111" s="4" t="s">
        <v>68</v>
      </c>
    </row>
    <row r="112" spans="2:5" x14ac:dyDescent="0.3">
      <c r="B112" s="103" t="s">
        <v>35</v>
      </c>
      <c r="C112" s="104"/>
      <c r="D112" s="105"/>
      <c r="E112" s="4" t="s">
        <v>68</v>
      </c>
    </row>
    <row r="113" spans="2:5" x14ac:dyDescent="0.3">
      <c r="B113" s="94" t="s">
        <v>36</v>
      </c>
      <c r="C113" s="95"/>
      <c r="D113" s="96"/>
      <c r="E113" s="4" t="s">
        <v>68</v>
      </c>
    </row>
    <row r="114" spans="2:5" x14ac:dyDescent="0.3">
      <c r="B114" s="94" t="s">
        <v>37</v>
      </c>
      <c r="C114" s="95"/>
      <c r="D114" s="96"/>
      <c r="E114" s="4">
        <v>13.1</v>
      </c>
    </row>
    <row r="115" spans="2:5" x14ac:dyDescent="0.3">
      <c r="B115" s="94" t="s">
        <v>38</v>
      </c>
      <c r="C115" s="95"/>
      <c r="D115" s="96"/>
      <c r="E115" s="4" t="s">
        <v>78</v>
      </c>
    </row>
    <row r="116" spans="2:5" x14ac:dyDescent="0.3">
      <c r="B116" s="94" t="s">
        <v>39</v>
      </c>
      <c r="C116" s="95"/>
      <c r="D116" s="96"/>
      <c r="E116" s="4" t="s">
        <v>79</v>
      </c>
    </row>
    <row r="117" spans="2:5" x14ac:dyDescent="0.3">
      <c r="B117" s="97" t="s">
        <v>40</v>
      </c>
      <c r="C117" s="98"/>
      <c r="D117" s="99"/>
      <c r="E117" s="4" t="s">
        <v>81</v>
      </c>
    </row>
    <row r="118" spans="2:5" x14ac:dyDescent="0.3">
      <c r="B118" s="97" t="s">
        <v>41</v>
      </c>
      <c r="C118" s="98"/>
      <c r="D118" s="99"/>
      <c r="E118" s="4" t="s">
        <v>75</v>
      </c>
    </row>
    <row r="119" spans="2:5" x14ac:dyDescent="0.3">
      <c r="B119" s="97" t="s">
        <v>42</v>
      </c>
      <c r="C119" s="98"/>
      <c r="D119" s="99"/>
      <c r="E119" s="4" t="s">
        <v>80</v>
      </c>
    </row>
    <row r="120" spans="2:5" x14ac:dyDescent="0.3">
      <c r="B120" s="97" t="s">
        <v>43</v>
      </c>
      <c r="C120" s="98"/>
      <c r="D120" s="99"/>
      <c r="E120" s="4"/>
    </row>
    <row r="121" spans="2:5" x14ac:dyDescent="0.3">
      <c r="B121" s="97" t="s">
        <v>44</v>
      </c>
      <c r="C121" s="98"/>
      <c r="D121" s="99"/>
      <c r="E121" s="4"/>
    </row>
  </sheetData>
  <mergeCells count="70">
    <mergeCell ref="B73:E73"/>
    <mergeCell ref="B118:D118"/>
    <mergeCell ref="B119:D119"/>
    <mergeCell ref="B120:D120"/>
    <mergeCell ref="B121:D121"/>
    <mergeCell ref="B112:D112"/>
    <mergeCell ref="B113:D113"/>
    <mergeCell ref="B114:D114"/>
    <mergeCell ref="B115:D115"/>
    <mergeCell ref="B116:D116"/>
    <mergeCell ref="B117:D117"/>
    <mergeCell ref="B106:D106"/>
    <mergeCell ref="B107:D107"/>
    <mergeCell ref="B108:D108"/>
    <mergeCell ref="B109:D109"/>
    <mergeCell ref="B110:D110"/>
    <mergeCell ref="B111:D111"/>
    <mergeCell ref="B78:E78"/>
    <mergeCell ref="B102:D102"/>
    <mergeCell ref="B103:D103"/>
    <mergeCell ref="B104:D104"/>
    <mergeCell ref="B105:D105"/>
    <mergeCell ref="B99:D99"/>
    <mergeCell ref="B86:D86"/>
    <mergeCell ref="B90:D90"/>
    <mergeCell ref="B89:D89"/>
    <mergeCell ref="B88:D88"/>
    <mergeCell ref="B87:D87"/>
    <mergeCell ref="B92:D92"/>
    <mergeCell ref="B93:D93"/>
    <mergeCell ref="B94:D94"/>
    <mergeCell ref="B95:D95"/>
    <mergeCell ref="B91:D91"/>
    <mergeCell ref="B80:D80"/>
    <mergeCell ref="B96:D96"/>
    <mergeCell ref="B97:D97"/>
    <mergeCell ref="B98:D98"/>
    <mergeCell ref="B81:D81"/>
    <mergeCell ref="B82:D82"/>
    <mergeCell ref="B85:D85"/>
    <mergeCell ref="B84:D84"/>
    <mergeCell ref="B83:D83"/>
    <mergeCell ref="C27:D27"/>
    <mergeCell ref="B56:D56"/>
    <mergeCell ref="B20:E20"/>
    <mergeCell ref="B21:E21"/>
    <mergeCell ref="B40:E41"/>
    <mergeCell ref="B22:E22"/>
    <mergeCell ref="B23:E23"/>
    <mergeCell ref="B39:E39"/>
    <mergeCell ref="B57:D57"/>
    <mergeCell ref="B50:E50"/>
    <mergeCell ref="B51:E51"/>
    <mergeCell ref="B42:E49"/>
    <mergeCell ref="B53:D53"/>
    <mergeCell ref="B54:D54"/>
    <mergeCell ref="B55:D55"/>
    <mergeCell ref="B59:E59"/>
    <mergeCell ref="B60:D60"/>
    <mergeCell ref="B71:D71"/>
    <mergeCell ref="B70:D70"/>
    <mergeCell ref="B69:D69"/>
    <mergeCell ref="B65:D65"/>
    <mergeCell ref="B63:D63"/>
    <mergeCell ref="B62:D62"/>
    <mergeCell ref="B61:D61"/>
    <mergeCell ref="B64:D64"/>
    <mergeCell ref="B66:D66"/>
    <mergeCell ref="B67:D67"/>
    <mergeCell ref="B68:D68"/>
  </mergeCells>
  <dataValidations disablePrompts="1" count="3">
    <dataValidation operator="greaterThan" allowBlank="1" showInputMessage="1" showErrorMessage="1" sqref="E52"/>
    <dataValidation type="list" allowBlank="1" showInputMessage="1" showErrorMessage="1" sqref="E57 E68:E70">
      <formula1>N°</formula1>
    </dataValidation>
    <dataValidation type="whole" operator="greaterThanOrEqual" allowBlank="1" showInputMessage="1" showErrorMessage="1" sqref="E71">
      <formula1>0</formula1>
    </dataValidation>
  </dataValidations>
  <pageMargins left="0.7" right="0.7" top="0.75" bottom="0.75" header="0.3" footer="0.3"/>
  <pageSetup scale="84" orientation="portrait" verticalDpi="0" r:id="rId1"/>
  <headerFooter differentFirst="1">
    <oddHeader>&amp;L&amp;G&amp;C
Expediente: DFZ-2016-4873-VIII-LEY-EI&amp;R&amp;G</oddHeader>
    <oddFooter>&amp;R&amp;P</oddFooter>
    <firstHeader>&amp;C&amp;G</firstHeader>
  </headerFooter>
  <rowBreaks count="1" manualBreakCount="1">
    <brk id="36" max="16383"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6"/>
  <sheetViews>
    <sheetView view="pageBreakPreview" zoomScale="60" zoomScaleNormal="100" workbookViewId="0">
      <selection activeCell="F56" sqref="F56"/>
    </sheetView>
  </sheetViews>
  <sheetFormatPr baseColWidth="10" defaultRowHeight="14.4" x14ac:dyDescent="0.3"/>
  <cols>
    <col min="1" max="1" width="3.44140625" customWidth="1"/>
    <col min="4" max="4" width="22.6640625" bestFit="1" customWidth="1"/>
    <col min="5" max="5" width="4.44140625" bestFit="1" customWidth="1"/>
    <col min="6" max="6" width="4.33203125" bestFit="1" customWidth="1"/>
    <col min="7" max="7" width="7" customWidth="1"/>
    <col min="8" max="8" width="3.6640625" bestFit="1" customWidth="1"/>
    <col min="10" max="10" width="6" customWidth="1"/>
  </cols>
  <sheetData>
    <row r="3" spans="2:10" x14ac:dyDescent="0.3">
      <c r="C3" s="109" t="str">
        <f>Datos!C27</f>
        <v>Expediente: DFZ-2016-4873-VIII-LEY-EI</v>
      </c>
      <c r="D3" s="109"/>
      <c r="E3" s="109"/>
      <c r="F3" s="109"/>
      <c r="G3" s="109"/>
      <c r="H3" s="109"/>
      <c r="I3" s="109"/>
    </row>
    <row r="6" spans="2:10" ht="15.6" x14ac:dyDescent="0.3">
      <c r="B6" s="110" t="s">
        <v>4</v>
      </c>
      <c r="C6" s="110"/>
      <c r="D6" s="110"/>
      <c r="E6" s="110"/>
      <c r="F6" s="110"/>
      <c r="G6" s="110"/>
      <c r="H6" s="110"/>
      <c r="I6" s="110"/>
      <c r="J6" s="110"/>
    </row>
    <row r="7" spans="2:10" x14ac:dyDescent="0.3">
      <c r="B7" s="111"/>
      <c r="C7" s="111"/>
      <c r="D7" s="111"/>
      <c r="E7" s="111"/>
    </row>
    <row r="8" spans="2:10" x14ac:dyDescent="0.3">
      <c r="B8" s="113" t="s">
        <v>48</v>
      </c>
      <c r="C8" s="113"/>
      <c r="D8" s="113"/>
      <c r="E8" s="15" t="s">
        <v>49</v>
      </c>
      <c r="F8" s="15" t="s">
        <v>1</v>
      </c>
      <c r="G8" s="15" t="s">
        <v>2</v>
      </c>
      <c r="H8" s="15" t="s">
        <v>0</v>
      </c>
      <c r="I8" s="15" t="s">
        <v>50</v>
      </c>
      <c r="J8" s="14"/>
    </row>
    <row r="9" spans="2:10" x14ac:dyDescent="0.3">
      <c r="B9" s="112" t="s">
        <v>69</v>
      </c>
      <c r="C9" s="112"/>
      <c r="D9" s="3" t="s">
        <v>33</v>
      </c>
      <c r="E9" s="62">
        <v>9</v>
      </c>
      <c r="F9" s="62">
        <v>10</v>
      </c>
      <c r="G9" s="63" t="s">
        <v>155</v>
      </c>
      <c r="H9" s="62">
        <v>10</v>
      </c>
      <c r="I9" s="60"/>
      <c r="J9" s="14"/>
    </row>
    <row r="10" spans="2:10" x14ac:dyDescent="0.3">
      <c r="B10" s="112"/>
      <c r="C10" s="112"/>
      <c r="D10" s="6" t="s">
        <v>34</v>
      </c>
      <c r="E10" s="62" t="s">
        <v>156</v>
      </c>
      <c r="F10" s="62" t="s">
        <v>156</v>
      </c>
      <c r="G10" s="62" t="s">
        <v>156</v>
      </c>
      <c r="H10" s="62" t="s">
        <v>156</v>
      </c>
      <c r="I10" s="60"/>
      <c r="J10" s="14"/>
    </row>
    <row r="11" spans="2:10" x14ac:dyDescent="0.3">
      <c r="B11" s="112"/>
      <c r="C11" s="112"/>
      <c r="D11" s="13" t="s">
        <v>35</v>
      </c>
      <c r="E11" s="62"/>
      <c r="F11" s="62"/>
      <c r="G11" s="62"/>
      <c r="H11" s="62"/>
      <c r="I11" s="60"/>
      <c r="J11" s="14"/>
    </row>
    <row r="12" spans="2:10" x14ac:dyDescent="0.3">
      <c r="B12" s="112"/>
      <c r="C12" s="112"/>
      <c r="D12" s="6" t="s">
        <v>36</v>
      </c>
      <c r="E12" s="62"/>
      <c r="F12" s="62"/>
      <c r="G12" s="62"/>
      <c r="H12" s="62"/>
      <c r="I12" s="60"/>
      <c r="J12" s="14"/>
    </row>
    <row r="13" spans="2:10" x14ac:dyDescent="0.3">
      <c r="B13" s="112" t="s">
        <v>63</v>
      </c>
      <c r="C13" s="112"/>
      <c r="D13" s="3" t="s">
        <v>33</v>
      </c>
      <c r="E13" s="62">
        <v>10</v>
      </c>
      <c r="F13" s="62">
        <v>10</v>
      </c>
      <c r="G13" s="64" t="s">
        <v>155</v>
      </c>
      <c r="H13" s="62">
        <v>10</v>
      </c>
      <c r="I13" s="60"/>
    </row>
    <row r="14" spans="2:10" x14ac:dyDescent="0.3">
      <c r="B14" s="112"/>
      <c r="C14" s="112"/>
      <c r="D14" s="6" t="s">
        <v>34</v>
      </c>
      <c r="E14" s="62" t="s">
        <v>156</v>
      </c>
      <c r="F14" s="62" t="s">
        <v>156</v>
      </c>
      <c r="G14" s="62" t="s">
        <v>156</v>
      </c>
      <c r="H14" s="62" t="s">
        <v>156</v>
      </c>
      <c r="I14" s="60"/>
    </row>
    <row r="15" spans="2:10" x14ac:dyDescent="0.3">
      <c r="B15" s="112"/>
      <c r="C15" s="112"/>
      <c r="D15" s="13" t="s">
        <v>35</v>
      </c>
      <c r="E15" s="61"/>
      <c r="F15" s="60"/>
      <c r="G15" s="60"/>
      <c r="H15" s="60"/>
      <c r="I15" s="60"/>
    </row>
    <row r="16" spans="2:10" x14ac:dyDescent="0.3">
      <c r="B16" s="112"/>
      <c r="C16" s="112"/>
      <c r="D16" s="6" t="s">
        <v>36</v>
      </c>
      <c r="E16" s="61"/>
      <c r="F16" s="60"/>
      <c r="G16" s="60"/>
      <c r="H16" s="60"/>
      <c r="I16" s="60"/>
    </row>
  </sheetData>
  <mergeCells count="8">
    <mergeCell ref="B13:B16"/>
    <mergeCell ref="C13:C16"/>
    <mergeCell ref="C3:I3"/>
    <mergeCell ref="B6:J6"/>
    <mergeCell ref="B7:E7"/>
    <mergeCell ref="B9:B12"/>
    <mergeCell ref="C9:C12"/>
    <mergeCell ref="B8:D8"/>
  </mergeCells>
  <dataValidations count="1">
    <dataValidation type="list" allowBlank="1" showInputMessage="1" showErrorMessage="1" sqref="E9:F14 H9:H14 G10:G12 G14">
      <formula1>"1,2,3,4,5,6,7,8,9,10,11,Otro"</formula1>
    </dataValidation>
  </dataValidations>
  <pageMargins left="0.7" right="0.7" top="0.75" bottom="0.75" header="0.3" footer="0.3"/>
  <pageSetup scale="98"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8"/>
  <sheetViews>
    <sheetView showGridLines="0" view="pageBreakPreview" zoomScale="60" zoomScaleNormal="80" zoomScalePageLayoutView="44" workbookViewId="0">
      <selection activeCell="K22" sqref="K22"/>
    </sheetView>
  </sheetViews>
  <sheetFormatPr baseColWidth="10" defaultColWidth="11.44140625" defaultRowHeight="13.2" x14ac:dyDescent="0.3"/>
  <cols>
    <col min="1" max="1" width="6.44140625" style="23" customWidth="1"/>
    <col min="2" max="2" width="27.88671875" style="23" customWidth="1"/>
    <col min="3" max="3" width="30.109375" style="23" customWidth="1"/>
    <col min="4" max="5" width="28" style="23" customWidth="1"/>
    <col min="6" max="6" width="27.33203125" style="23" customWidth="1"/>
    <col min="7" max="7" width="24.5546875" style="23" customWidth="1"/>
    <col min="8" max="18" width="11.44140625" style="23"/>
    <col min="19" max="19" width="11.44140625" style="23" customWidth="1"/>
    <col min="20" max="60" width="11.44140625" style="23"/>
    <col min="61" max="61" width="11.44140625" style="23" customWidth="1"/>
    <col min="62" max="16384" width="11.44140625" style="23"/>
  </cols>
  <sheetData>
    <row r="1" spans="1:7" x14ac:dyDescent="0.25">
      <c r="B1" s="24"/>
    </row>
    <row r="2" spans="1:7" x14ac:dyDescent="0.3">
      <c r="F2" s="25"/>
      <c r="G2" s="25"/>
    </row>
    <row r="3" spans="1:7" x14ac:dyDescent="0.3">
      <c r="F3" s="25"/>
      <c r="G3" s="25"/>
    </row>
    <row r="4" spans="1:7" x14ac:dyDescent="0.3">
      <c r="F4" s="25"/>
      <c r="G4" s="25"/>
    </row>
    <row r="5" spans="1:7" x14ac:dyDescent="0.3">
      <c r="F5" s="25"/>
      <c r="G5" s="25"/>
    </row>
    <row r="6" spans="1:7" x14ac:dyDescent="0.3">
      <c r="F6" s="25"/>
      <c r="G6" s="25"/>
    </row>
    <row r="7" spans="1:7" ht="15.6" x14ac:dyDescent="0.3">
      <c r="B7" s="84" t="s">
        <v>82</v>
      </c>
      <c r="C7" s="84"/>
      <c r="D7" s="84"/>
      <c r="E7" s="84"/>
      <c r="F7" s="84"/>
      <c r="G7" s="84"/>
    </row>
    <row r="8" spans="1:7" ht="16.2" thickBot="1" x14ac:dyDescent="0.35">
      <c r="B8" s="22"/>
      <c r="C8" s="22"/>
      <c r="D8" s="22"/>
      <c r="E8" s="22"/>
      <c r="F8" s="22"/>
      <c r="G8" s="22"/>
    </row>
    <row r="9" spans="1:7" ht="16.2" thickBot="1" x14ac:dyDescent="0.35">
      <c r="B9" s="127" t="str">
        <f>[2]CUANTIFICACIÓN!B7</f>
        <v>Caldera 1</v>
      </c>
      <c r="C9" s="128"/>
      <c r="D9" s="128"/>
      <c r="E9" s="128"/>
      <c r="F9" s="128"/>
      <c r="G9" s="129"/>
    </row>
    <row r="10" spans="1:7" ht="16.2" thickBot="1" x14ac:dyDescent="0.35">
      <c r="B10" s="22"/>
      <c r="C10" s="22"/>
      <c r="D10" s="22"/>
      <c r="E10" s="22"/>
      <c r="F10" s="22"/>
      <c r="G10" s="22"/>
    </row>
    <row r="11" spans="1:7" ht="15.6" x14ac:dyDescent="0.3">
      <c r="A11" s="26"/>
      <c r="B11" s="130" t="s">
        <v>83</v>
      </c>
      <c r="C11" s="131"/>
      <c r="D11" s="131"/>
      <c r="E11" s="132"/>
      <c r="F11" s="27" t="s">
        <v>84</v>
      </c>
      <c r="G11" s="28"/>
    </row>
    <row r="12" spans="1:7" ht="15.6" x14ac:dyDescent="0.3">
      <c r="A12" s="26"/>
      <c r="B12" s="124"/>
      <c r="C12" s="125"/>
      <c r="D12" s="125"/>
      <c r="E12" s="126"/>
      <c r="F12" s="29" t="s">
        <v>85</v>
      </c>
      <c r="G12" s="30"/>
    </row>
    <row r="13" spans="1:7" ht="15.6" x14ac:dyDescent="0.3">
      <c r="A13" s="26"/>
      <c r="B13" s="118" t="s">
        <v>86</v>
      </c>
      <c r="C13" s="119"/>
      <c r="D13" s="119"/>
      <c r="E13" s="120"/>
      <c r="F13" s="29" t="s">
        <v>87</v>
      </c>
      <c r="G13" s="30"/>
    </row>
    <row r="14" spans="1:7" ht="15.6" x14ac:dyDescent="0.3">
      <c r="A14" s="26"/>
      <c r="B14" s="124"/>
      <c r="C14" s="125"/>
      <c r="D14" s="125"/>
      <c r="E14" s="126"/>
      <c r="F14" s="29" t="s">
        <v>88</v>
      </c>
      <c r="G14" s="30">
        <v>6</v>
      </c>
    </row>
    <row r="15" spans="1:7" ht="15.6" x14ac:dyDescent="0.3">
      <c r="B15" s="118" t="s">
        <v>89</v>
      </c>
      <c r="C15" s="119"/>
      <c r="D15" s="119"/>
      <c r="E15" s="120"/>
      <c r="F15" s="29" t="s">
        <v>90</v>
      </c>
      <c r="G15" s="30"/>
    </row>
    <row r="16" spans="1:7" ht="15.6" x14ac:dyDescent="0.3">
      <c r="B16" s="124"/>
      <c r="C16" s="125"/>
      <c r="D16" s="125"/>
      <c r="E16" s="126"/>
      <c r="F16" s="29" t="s">
        <v>91</v>
      </c>
      <c r="G16" s="30"/>
    </row>
    <row r="17" spans="2:7" ht="15.6" x14ac:dyDescent="0.3">
      <c r="B17" s="118" t="s">
        <v>92</v>
      </c>
      <c r="C17" s="119"/>
      <c r="D17" s="119"/>
      <c r="E17" s="120"/>
      <c r="F17" s="29" t="s">
        <v>93</v>
      </c>
      <c r="G17" s="30"/>
    </row>
    <row r="18" spans="2:7" ht="15.6" x14ac:dyDescent="0.3">
      <c r="B18" s="121"/>
      <c r="C18" s="122"/>
      <c r="D18" s="122"/>
      <c r="E18" s="123"/>
      <c r="F18" s="29" t="s">
        <v>94</v>
      </c>
      <c r="G18" s="30"/>
    </row>
    <row r="19" spans="2:7" ht="15.6" x14ac:dyDescent="0.3">
      <c r="B19" s="124"/>
      <c r="C19" s="125"/>
      <c r="D19" s="125"/>
      <c r="E19" s="126"/>
      <c r="F19" s="29" t="s">
        <v>95</v>
      </c>
      <c r="G19" s="30"/>
    </row>
    <row r="20" spans="2:7" ht="15.6" x14ac:dyDescent="0.3">
      <c r="B20" s="118" t="s">
        <v>96</v>
      </c>
      <c r="C20" s="119"/>
      <c r="D20" s="119"/>
      <c r="E20" s="120"/>
      <c r="F20" s="29" t="s">
        <v>97</v>
      </c>
      <c r="G20" s="30"/>
    </row>
    <row r="21" spans="2:7" ht="15.6" x14ac:dyDescent="0.3">
      <c r="B21" s="124"/>
      <c r="C21" s="125"/>
      <c r="D21" s="125"/>
      <c r="E21" s="126"/>
      <c r="F21" s="29" t="s">
        <v>98</v>
      </c>
      <c r="G21" s="30"/>
    </row>
    <row r="22" spans="2:7" ht="133.5" customHeight="1" x14ac:dyDescent="0.3">
      <c r="B22" s="118" t="s">
        <v>99</v>
      </c>
      <c r="C22" s="119"/>
      <c r="D22" s="120"/>
      <c r="E22" s="133" t="s">
        <v>100</v>
      </c>
      <c r="F22" s="29" t="s">
        <v>101</v>
      </c>
      <c r="G22" s="65" t="s">
        <v>167</v>
      </c>
    </row>
    <row r="23" spans="2:7" x14ac:dyDescent="0.3">
      <c r="B23" s="121"/>
      <c r="C23" s="122"/>
      <c r="D23" s="123"/>
      <c r="E23" s="134"/>
      <c r="F23" s="29" t="s">
        <v>102</v>
      </c>
      <c r="G23" s="31"/>
    </row>
    <row r="24" spans="2:7" x14ac:dyDescent="0.3">
      <c r="B24" s="121"/>
      <c r="C24" s="122"/>
      <c r="D24" s="123"/>
      <c r="E24" s="135"/>
      <c r="F24" s="29" t="s">
        <v>103</v>
      </c>
      <c r="G24" s="31"/>
    </row>
    <row r="25" spans="2:7" x14ac:dyDescent="0.3">
      <c r="B25" s="121"/>
      <c r="C25" s="122"/>
      <c r="D25" s="123"/>
      <c r="E25" s="136" t="s">
        <v>104</v>
      </c>
      <c r="F25" s="29" t="s">
        <v>105</v>
      </c>
      <c r="G25" s="31"/>
    </row>
    <row r="26" spans="2:7" x14ac:dyDescent="0.3">
      <c r="B26" s="121"/>
      <c r="C26" s="122"/>
      <c r="D26" s="123"/>
      <c r="E26" s="137"/>
      <c r="F26" s="29" t="s">
        <v>106</v>
      </c>
      <c r="G26" s="31"/>
    </row>
    <row r="27" spans="2:7" x14ac:dyDescent="0.3">
      <c r="B27" s="124"/>
      <c r="C27" s="125"/>
      <c r="D27" s="126"/>
      <c r="E27" s="138"/>
      <c r="F27" s="32" t="s">
        <v>107</v>
      </c>
      <c r="G27" s="31"/>
    </row>
    <row r="28" spans="2:7" ht="15" customHeight="1" x14ac:dyDescent="0.3">
      <c r="B28" s="139" t="s">
        <v>108</v>
      </c>
      <c r="C28" s="140"/>
      <c r="D28" s="140"/>
      <c r="E28" s="141"/>
      <c r="F28" s="29" t="s">
        <v>109</v>
      </c>
      <c r="G28" s="31"/>
    </row>
    <row r="29" spans="2:7" ht="15.75" customHeight="1" thickBot="1" x14ac:dyDescent="0.35">
      <c r="B29" s="142"/>
      <c r="C29" s="143"/>
      <c r="D29" s="143"/>
      <c r="E29" s="144"/>
      <c r="F29" s="33" t="s">
        <v>110</v>
      </c>
      <c r="G29" s="34"/>
    </row>
    <row r="32" spans="2:7" x14ac:dyDescent="0.3">
      <c r="B32" s="114" t="s">
        <v>111</v>
      </c>
      <c r="C32" s="114"/>
      <c r="D32" s="114"/>
      <c r="E32" s="35"/>
    </row>
    <row r="33" spans="2:5" x14ac:dyDescent="0.25">
      <c r="B33" s="115" t="s">
        <v>112</v>
      </c>
      <c r="C33" s="36" t="s">
        <v>113</v>
      </c>
      <c r="D33" s="37"/>
      <c r="E33" s="38"/>
    </row>
    <row r="34" spans="2:5" x14ac:dyDescent="0.25">
      <c r="B34" s="116"/>
      <c r="C34" s="36" t="s">
        <v>114</v>
      </c>
      <c r="D34" s="37"/>
      <c r="E34" s="38"/>
    </row>
    <row r="35" spans="2:5" x14ac:dyDescent="0.25">
      <c r="B35" s="116"/>
      <c r="C35" s="36" t="s">
        <v>115</v>
      </c>
      <c r="D35" s="37"/>
      <c r="E35" s="38"/>
    </row>
    <row r="36" spans="2:5" x14ac:dyDescent="0.25">
      <c r="B36" s="116"/>
      <c r="C36" s="36" t="s">
        <v>116</v>
      </c>
      <c r="D36" s="37"/>
      <c r="E36" s="38"/>
    </row>
    <row r="37" spans="2:5" x14ac:dyDescent="0.25">
      <c r="B37" s="116"/>
      <c r="C37" s="36" t="s">
        <v>117</v>
      </c>
      <c r="D37" s="37"/>
      <c r="E37" s="38"/>
    </row>
    <row r="38" spans="2:5" x14ac:dyDescent="0.25">
      <c r="B38" s="117"/>
      <c r="C38" s="36" t="s">
        <v>118</v>
      </c>
      <c r="D38" s="37"/>
      <c r="E38" s="38"/>
    </row>
  </sheetData>
  <mergeCells count="13">
    <mergeCell ref="B32:D32"/>
    <mergeCell ref="B33:B38"/>
    <mergeCell ref="B17:E19"/>
    <mergeCell ref="B7:G7"/>
    <mergeCell ref="B9:G9"/>
    <mergeCell ref="B11:E12"/>
    <mergeCell ref="B13:E14"/>
    <mergeCell ref="B15:E16"/>
    <mergeCell ref="B20:E21"/>
    <mergeCell ref="B22:D27"/>
    <mergeCell ref="E22:E24"/>
    <mergeCell ref="E25:E27"/>
    <mergeCell ref="B28:E29"/>
  </mergeCells>
  <pageMargins left="0" right="0" top="0.98425196850393704" bottom="0.98425196850393704" header="0.51181102362204722" footer="0.51181102362204722"/>
  <pageSetup scale="60"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60"/>
  <sheetViews>
    <sheetView showGridLines="0" view="pageBreakPreview" topLeftCell="A16" zoomScale="60" zoomScaleNormal="90" zoomScalePageLayoutView="51" workbookViewId="0">
      <selection activeCell="B159" sqref="B159:D159"/>
    </sheetView>
  </sheetViews>
  <sheetFormatPr baseColWidth="10" defaultColWidth="11.5546875" defaultRowHeight="13.8" x14ac:dyDescent="0.25"/>
  <cols>
    <col min="1" max="1" width="11.5546875" style="40"/>
    <col min="2" max="2" width="42.88671875" style="40" customWidth="1"/>
    <col min="3" max="3" width="31.6640625" style="40" customWidth="1"/>
    <col min="4" max="4" width="13.5546875" style="40" customWidth="1"/>
    <col min="5" max="9" width="17.6640625" style="40" customWidth="1"/>
    <col min="10" max="16384" width="11.5546875" style="40"/>
  </cols>
  <sheetData>
    <row r="1" spans="2:8" x14ac:dyDescent="0.25">
      <c r="B1" s="39"/>
      <c r="D1" s="39"/>
      <c r="E1" s="39"/>
      <c r="F1" s="39"/>
      <c r="G1" s="39"/>
      <c r="H1" s="39"/>
    </row>
    <row r="2" spans="2:8" x14ac:dyDescent="0.25">
      <c r="B2" s="39"/>
      <c r="C2" s="39"/>
      <c r="D2" s="39"/>
      <c r="E2" s="39"/>
      <c r="F2" s="41"/>
      <c r="G2" s="41"/>
      <c r="H2" s="41"/>
    </row>
    <row r="3" spans="2:8" x14ac:dyDescent="0.25">
      <c r="B3" s="39"/>
      <c r="C3" s="39"/>
      <c r="D3" s="39"/>
      <c r="E3" s="39"/>
      <c r="F3" s="42"/>
      <c r="G3" s="41"/>
      <c r="H3" s="41"/>
    </row>
    <row r="4" spans="2:8" x14ac:dyDescent="0.25">
      <c r="B4" s="39"/>
      <c r="C4" s="39"/>
      <c r="D4" s="39"/>
      <c r="E4" s="39"/>
      <c r="F4" s="41"/>
      <c r="G4" s="41"/>
      <c r="H4" s="41"/>
    </row>
    <row r="5" spans="2:8" x14ac:dyDescent="0.25">
      <c r="B5" s="39"/>
      <c r="C5" s="39"/>
      <c r="D5" s="39"/>
      <c r="E5" s="39"/>
      <c r="F5" s="41"/>
      <c r="G5" s="41"/>
      <c r="H5" s="41"/>
    </row>
    <row r="6" spans="2:8" x14ac:dyDescent="0.25">
      <c r="B6" s="39"/>
      <c r="C6" s="39"/>
      <c r="D6" s="39"/>
      <c r="E6" s="39"/>
      <c r="F6" s="41"/>
      <c r="G6" s="41"/>
      <c r="H6" s="41"/>
    </row>
    <row r="7" spans="2:8" ht="15.6" x14ac:dyDescent="0.25">
      <c r="B7" s="147" t="s">
        <v>120</v>
      </c>
      <c r="C7" s="147"/>
      <c r="D7" s="43"/>
      <c r="E7" s="43"/>
      <c r="F7" s="43"/>
      <c r="G7" s="43"/>
      <c r="H7" s="41"/>
    </row>
    <row r="8" spans="2:8" ht="16.2" thickBot="1" x14ac:dyDescent="0.3">
      <c r="B8" s="44"/>
      <c r="C8" s="44"/>
      <c r="D8" s="43"/>
      <c r="E8" s="43"/>
      <c r="F8" s="43"/>
      <c r="G8" s="43"/>
      <c r="H8" s="41"/>
    </row>
    <row r="9" spans="2:8" ht="16.2" thickBot="1" x14ac:dyDescent="0.3">
      <c r="B9" s="148" t="s">
        <v>121</v>
      </c>
      <c r="C9" s="149"/>
      <c r="D9" s="150"/>
      <c r="E9" s="43"/>
      <c r="F9" s="43"/>
      <c r="G9" s="43"/>
      <c r="H9" s="41"/>
    </row>
    <row r="10" spans="2:8" x14ac:dyDescent="0.25">
      <c r="B10" s="45"/>
    </row>
    <row r="11" spans="2:8" ht="39.6" x14ac:dyDescent="0.25">
      <c r="B11" s="46" t="s">
        <v>122</v>
      </c>
      <c r="C11" s="151" t="s">
        <v>123</v>
      </c>
      <c r="D11" s="152"/>
    </row>
    <row r="12" spans="2:8" ht="40.5" customHeight="1" x14ac:dyDescent="0.25">
      <c r="B12" s="46" t="s">
        <v>124</v>
      </c>
      <c r="C12" s="145" t="s">
        <v>165</v>
      </c>
      <c r="D12" s="146"/>
      <c r="E12" s="68"/>
      <c r="F12" s="68"/>
      <c r="G12" s="68"/>
      <c r="H12" s="68"/>
    </row>
    <row r="13" spans="2:8" x14ac:dyDescent="0.25">
      <c r="B13" s="153" t="s">
        <v>119</v>
      </c>
      <c r="C13" s="36" t="s">
        <v>113</v>
      </c>
      <c r="D13" s="37"/>
    </row>
    <row r="14" spans="2:8" x14ac:dyDescent="0.25">
      <c r="B14" s="153"/>
      <c r="C14" s="36" t="s">
        <v>114</v>
      </c>
      <c r="D14" s="37"/>
    </row>
    <row r="15" spans="2:8" x14ac:dyDescent="0.25">
      <c r="B15" s="153"/>
      <c r="C15" s="36" t="s">
        <v>115</v>
      </c>
      <c r="D15" s="37"/>
    </row>
    <row r="16" spans="2:8" x14ac:dyDescent="0.25">
      <c r="B16" s="153"/>
      <c r="C16" s="36" t="s">
        <v>116</v>
      </c>
      <c r="D16" s="37"/>
    </row>
    <row r="17" spans="1:8" x14ac:dyDescent="0.25">
      <c r="B17" s="153"/>
      <c r="C17" s="36" t="s">
        <v>117</v>
      </c>
      <c r="D17" s="37"/>
    </row>
    <row r="18" spans="1:8" x14ac:dyDescent="0.25">
      <c r="B18" s="153"/>
      <c r="C18" s="36" t="s">
        <v>118</v>
      </c>
      <c r="D18" s="37"/>
    </row>
    <row r="19" spans="1:8" ht="42" customHeight="1" x14ac:dyDescent="0.25">
      <c r="B19" s="46" t="s">
        <v>125</v>
      </c>
      <c r="C19" s="145" t="s">
        <v>166</v>
      </c>
      <c r="D19" s="146"/>
      <c r="E19" s="67"/>
      <c r="F19" s="67"/>
      <c r="G19" s="67"/>
      <c r="H19" s="67"/>
    </row>
    <row r="20" spans="1:8" ht="26.4" x14ac:dyDescent="0.25">
      <c r="B20" s="47" t="s">
        <v>126</v>
      </c>
      <c r="C20" s="154"/>
      <c r="D20" s="154"/>
    </row>
    <row r="21" spans="1:8" ht="33.6" customHeight="1" x14ac:dyDescent="0.25">
      <c r="B21" s="48" t="s">
        <v>127</v>
      </c>
      <c r="C21" s="155">
        <v>10100901</v>
      </c>
      <c r="D21" s="156"/>
    </row>
    <row r="22" spans="1:8" ht="33.6" customHeight="1" x14ac:dyDescent="0.25">
      <c r="B22" s="49" t="s">
        <v>128</v>
      </c>
      <c r="C22" s="157" t="s">
        <v>129</v>
      </c>
      <c r="D22" s="157"/>
    </row>
    <row r="23" spans="1:8" ht="12" customHeight="1" x14ac:dyDescent="0.25">
      <c r="A23" s="50"/>
      <c r="B23" s="50"/>
      <c r="C23" s="50"/>
      <c r="D23" s="50"/>
    </row>
    <row r="24" spans="1:8" ht="14.4" x14ac:dyDescent="0.25">
      <c r="B24" s="158"/>
      <c r="C24" s="158"/>
      <c r="D24" s="158"/>
      <c r="E24" s="51" t="s">
        <v>49</v>
      </c>
      <c r="F24" s="51" t="s">
        <v>1</v>
      </c>
      <c r="G24" s="51" t="s">
        <v>2</v>
      </c>
      <c r="H24" s="52" t="s">
        <v>0</v>
      </c>
    </row>
    <row r="25" spans="1:8" x14ac:dyDescent="0.25">
      <c r="B25" s="153" t="s">
        <v>130</v>
      </c>
      <c r="C25" s="153"/>
      <c r="D25" s="153"/>
      <c r="E25" s="53" t="str">
        <f>+VLOOKUP(C21,'[3]Hoja1 (2)'!$A$1:$G$113,4,0)</f>
        <v>0.00138*LENA</v>
      </c>
      <c r="F25" s="53" t="str">
        <f>+VLOOKUP(C21,'[3]Hoja1 (2)'!$A$1:$G$113,2,0)</f>
        <v>0.000156*LENA</v>
      </c>
      <c r="G25" s="53" t="str">
        <f>+VLOOKUP(C21,'[3]Hoja1 (2)'!$A$1:$G$113,3,0)</f>
        <v>1.45*LENA</v>
      </c>
      <c r="H25" s="53" t="str">
        <f>+VLOOKUP(C21,'[3]Hoja1 (2)'!$A$1:$G$113,5,0)</f>
        <v>0.000338*LENA</v>
      </c>
    </row>
    <row r="26" spans="1:8" x14ac:dyDescent="0.25">
      <c r="B26" s="159" t="s">
        <v>131</v>
      </c>
      <c r="C26" s="160"/>
      <c r="D26" s="161"/>
      <c r="E26" s="53" t="str">
        <f>+VLOOKUP(C22,[4]Hoja1!$B$1:$F$24,3,0)</f>
        <v>N/A</v>
      </c>
      <c r="F26" s="53" t="str">
        <f>+VLOOKUP(C22,[4]Hoja1!$B$1:$F$24,4,0)</f>
        <v>N/A</v>
      </c>
      <c r="G26" s="53" t="str">
        <f>+VLOOKUP(C22,[4]Hoja1!$B$1:$F$24,5,0)</f>
        <v>N/A</v>
      </c>
      <c r="H26" s="53">
        <f>+VLOOKUP(C22,[4]Hoja1!$B$1:$F$24,2,0)</f>
        <v>76</v>
      </c>
    </row>
    <row r="30" spans="1:8" ht="14.4" thickBot="1" x14ac:dyDescent="0.3"/>
    <row r="31" spans="1:8" ht="14.4" hidden="1" customHeight="1" x14ac:dyDescent="0.3">
      <c r="A31">
        <v>10100201</v>
      </c>
      <c r="B31" t="s">
        <v>132</v>
      </c>
    </row>
    <row r="32" spans="1:8" ht="39.6" hidden="1" customHeight="1" x14ac:dyDescent="0.3">
      <c r="A32">
        <v>10100202</v>
      </c>
      <c r="B32" t="s">
        <v>133</v>
      </c>
    </row>
    <row r="33" spans="1:2" ht="26.4" hidden="1" customHeight="1" x14ac:dyDescent="0.3">
      <c r="A33">
        <v>10100204</v>
      </c>
      <c r="B33" t="s">
        <v>134</v>
      </c>
    </row>
    <row r="34" spans="1:2" ht="14.4" hidden="1" customHeight="1" x14ac:dyDescent="0.3">
      <c r="A34">
        <v>10100212</v>
      </c>
      <c r="B34" t="s">
        <v>135</v>
      </c>
    </row>
    <row r="35" spans="1:2" ht="14.4" hidden="1" customHeight="1" x14ac:dyDescent="0.3">
      <c r="A35">
        <v>10100225</v>
      </c>
      <c r="B35" t="s">
        <v>136</v>
      </c>
    </row>
    <row r="36" spans="1:2" ht="14.4" hidden="1" customHeight="1" x14ac:dyDescent="0.3">
      <c r="A36">
        <v>10100401</v>
      </c>
      <c r="B36" t="s">
        <v>137</v>
      </c>
    </row>
    <row r="37" spans="1:2" ht="14.4" hidden="1" customHeight="1" x14ac:dyDescent="0.3">
      <c r="A37">
        <v>10100404</v>
      </c>
      <c r="B37" t="s">
        <v>138</v>
      </c>
    </row>
    <row r="38" spans="1:2" ht="14.4" hidden="1" customHeight="1" x14ac:dyDescent="0.3">
      <c r="A38">
        <v>10100405</v>
      </c>
      <c r="B38" t="s">
        <v>139</v>
      </c>
    </row>
    <row r="39" spans="1:2" ht="14.4" hidden="1" customHeight="1" x14ac:dyDescent="0.3">
      <c r="A39">
        <v>10100501</v>
      </c>
      <c r="B39" t="s">
        <v>140</v>
      </c>
    </row>
    <row r="40" spans="1:2" ht="26.4" hidden="1" customHeight="1" x14ac:dyDescent="0.3">
      <c r="A40">
        <v>10100601</v>
      </c>
      <c r="B40" t="s">
        <v>141</v>
      </c>
    </row>
    <row r="41" spans="1:2" ht="26.4" hidden="1" customHeight="1" x14ac:dyDescent="0.3">
      <c r="A41">
        <v>10100602</v>
      </c>
      <c r="B41" t="s">
        <v>142</v>
      </c>
    </row>
    <row r="42" spans="1:2" ht="14.4" hidden="1" customHeight="1" x14ac:dyDescent="0.3">
      <c r="A42">
        <v>10100701</v>
      </c>
      <c r="B42" t="s">
        <v>143</v>
      </c>
    </row>
    <row r="43" spans="1:2" ht="14.4" hidden="1" customHeight="1" x14ac:dyDescent="0.3">
      <c r="A43">
        <v>10100702</v>
      </c>
      <c r="B43" t="s">
        <v>144</v>
      </c>
    </row>
    <row r="44" spans="1:2" ht="14.4" hidden="1" customHeight="1" x14ac:dyDescent="0.3">
      <c r="A44">
        <v>10100703</v>
      </c>
      <c r="B44" t="s">
        <v>145</v>
      </c>
    </row>
    <row r="45" spans="1:2" ht="14.4" hidden="1" customHeight="1" x14ac:dyDescent="0.3">
      <c r="A45">
        <v>10100818</v>
      </c>
      <c r="B45" t="s">
        <v>146</v>
      </c>
    </row>
    <row r="46" spans="1:2" ht="14.4" hidden="1" customHeight="1" x14ac:dyDescent="0.3">
      <c r="A46">
        <v>10100901</v>
      </c>
      <c r="B46" t="s">
        <v>129</v>
      </c>
    </row>
    <row r="47" spans="1:2" ht="14.4" hidden="1" customHeight="1" x14ac:dyDescent="0.3">
      <c r="A47">
        <v>10100902</v>
      </c>
      <c r="B47" t="s">
        <v>147</v>
      </c>
    </row>
    <row r="48" spans="1:2" ht="15" hidden="1" thickBot="1" x14ac:dyDescent="0.35">
      <c r="A48">
        <v>10100903</v>
      </c>
      <c r="B48" t="s">
        <v>148</v>
      </c>
    </row>
    <row r="49" spans="1:2" ht="15" hidden="1" thickBot="1" x14ac:dyDescent="0.35">
      <c r="A49">
        <v>10100908</v>
      </c>
      <c r="B49" t="s">
        <v>149</v>
      </c>
    </row>
    <row r="50" spans="1:2" ht="15" hidden="1" thickBot="1" x14ac:dyDescent="0.35">
      <c r="A50">
        <v>10101201</v>
      </c>
      <c r="B50" t="s">
        <v>150</v>
      </c>
    </row>
    <row r="51" spans="1:2" ht="15" hidden="1" thickBot="1" x14ac:dyDescent="0.35">
      <c r="A51">
        <v>10101304</v>
      </c>
      <c r="B51" t="s">
        <v>151</v>
      </c>
    </row>
    <row r="52" spans="1:2" ht="15" hidden="1" thickBot="1" x14ac:dyDescent="0.35">
      <c r="A52">
        <v>10101307</v>
      </c>
      <c r="B52" t="s">
        <v>152</v>
      </c>
    </row>
    <row r="53" spans="1:2" ht="15" hidden="1" thickBot="1" x14ac:dyDescent="0.35">
      <c r="A53">
        <v>10101401</v>
      </c>
      <c r="B53" t="s">
        <v>153</v>
      </c>
    </row>
    <row r="54" spans="1:2" ht="15" hidden="1" thickBot="1" x14ac:dyDescent="0.35">
      <c r="A54">
        <v>10200101</v>
      </c>
    </row>
    <row r="55" spans="1:2" ht="15" hidden="1" thickBot="1" x14ac:dyDescent="0.35">
      <c r="A55">
        <v>10200104</v>
      </c>
    </row>
    <row r="56" spans="1:2" ht="15" hidden="1" thickBot="1" x14ac:dyDescent="0.35">
      <c r="A56">
        <v>10200107</v>
      </c>
    </row>
    <row r="57" spans="1:2" ht="15" hidden="1" thickBot="1" x14ac:dyDescent="0.35">
      <c r="A57">
        <v>10200201</v>
      </c>
    </row>
    <row r="58" spans="1:2" ht="15" hidden="1" thickBot="1" x14ac:dyDescent="0.35">
      <c r="A58">
        <v>10200202</v>
      </c>
    </row>
    <row r="59" spans="1:2" ht="15" hidden="1" thickBot="1" x14ac:dyDescent="0.35">
      <c r="A59">
        <v>10200203</v>
      </c>
    </row>
    <row r="60" spans="1:2" ht="15" hidden="1" thickBot="1" x14ac:dyDescent="0.35">
      <c r="A60">
        <v>10200204</v>
      </c>
    </row>
    <row r="61" spans="1:2" ht="15" hidden="1" thickBot="1" x14ac:dyDescent="0.35">
      <c r="A61">
        <v>10200205</v>
      </c>
    </row>
    <row r="62" spans="1:2" ht="15" hidden="1" thickBot="1" x14ac:dyDescent="0.35">
      <c r="A62">
        <v>10200206</v>
      </c>
    </row>
    <row r="63" spans="1:2" ht="15" hidden="1" thickBot="1" x14ac:dyDescent="0.35">
      <c r="A63">
        <v>10200210</v>
      </c>
    </row>
    <row r="64" spans="1:2" ht="15" hidden="1" thickBot="1" x14ac:dyDescent="0.35">
      <c r="A64">
        <v>10200212</v>
      </c>
    </row>
    <row r="65" spans="1:1" ht="15" hidden="1" thickBot="1" x14ac:dyDescent="0.35">
      <c r="A65">
        <v>10200213</v>
      </c>
    </row>
    <row r="66" spans="1:1" ht="15" hidden="1" thickBot="1" x14ac:dyDescent="0.35">
      <c r="A66">
        <v>10200217</v>
      </c>
    </row>
    <row r="67" spans="1:1" ht="15" hidden="1" thickBot="1" x14ac:dyDescent="0.35">
      <c r="A67">
        <v>10200218</v>
      </c>
    </row>
    <row r="68" spans="1:1" ht="15" hidden="1" thickBot="1" x14ac:dyDescent="0.35">
      <c r="A68">
        <v>10200219</v>
      </c>
    </row>
    <row r="69" spans="1:1" ht="15" hidden="1" thickBot="1" x14ac:dyDescent="0.35">
      <c r="A69">
        <v>10200221</v>
      </c>
    </row>
    <row r="70" spans="1:1" ht="15" hidden="1" thickBot="1" x14ac:dyDescent="0.35">
      <c r="A70">
        <v>10200222</v>
      </c>
    </row>
    <row r="71" spans="1:1" ht="15" hidden="1" thickBot="1" x14ac:dyDescent="0.35">
      <c r="A71">
        <v>10200223</v>
      </c>
    </row>
    <row r="72" spans="1:1" ht="15" hidden="1" thickBot="1" x14ac:dyDescent="0.35">
      <c r="A72">
        <v>10200224</v>
      </c>
    </row>
    <row r="73" spans="1:1" ht="15" hidden="1" thickBot="1" x14ac:dyDescent="0.35">
      <c r="A73">
        <v>10200225</v>
      </c>
    </row>
    <row r="74" spans="1:1" ht="15" hidden="1" thickBot="1" x14ac:dyDescent="0.35">
      <c r="A74">
        <v>10200226</v>
      </c>
    </row>
    <row r="75" spans="1:1" ht="15" hidden="1" thickBot="1" x14ac:dyDescent="0.35">
      <c r="A75">
        <v>10200229</v>
      </c>
    </row>
    <row r="76" spans="1:1" ht="15" hidden="1" thickBot="1" x14ac:dyDescent="0.35">
      <c r="A76">
        <v>10200401</v>
      </c>
    </row>
    <row r="77" spans="1:1" ht="15" hidden="1" thickBot="1" x14ac:dyDescent="0.35">
      <c r="A77">
        <v>10200402</v>
      </c>
    </row>
    <row r="78" spans="1:1" ht="15" hidden="1" thickBot="1" x14ac:dyDescent="0.35">
      <c r="A78">
        <v>10200403</v>
      </c>
    </row>
    <row r="79" spans="1:1" ht="15" hidden="1" thickBot="1" x14ac:dyDescent="0.35">
      <c r="A79">
        <v>10200404</v>
      </c>
    </row>
    <row r="80" spans="1:1" ht="15" hidden="1" thickBot="1" x14ac:dyDescent="0.35">
      <c r="A80">
        <v>10200405</v>
      </c>
    </row>
    <row r="81" spans="1:1" ht="15" hidden="1" thickBot="1" x14ac:dyDescent="0.35">
      <c r="A81">
        <v>10200501</v>
      </c>
    </row>
    <row r="82" spans="1:1" ht="15" hidden="1" thickBot="1" x14ac:dyDescent="0.35">
      <c r="A82">
        <v>10200502</v>
      </c>
    </row>
    <row r="83" spans="1:1" ht="15" hidden="1" thickBot="1" x14ac:dyDescent="0.35">
      <c r="A83">
        <v>10200503</v>
      </c>
    </row>
    <row r="84" spans="1:1" ht="15" hidden="1" thickBot="1" x14ac:dyDescent="0.35">
      <c r="A84">
        <v>10200504</v>
      </c>
    </row>
    <row r="85" spans="1:1" ht="15" hidden="1" thickBot="1" x14ac:dyDescent="0.35">
      <c r="A85">
        <v>10200601</v>
      </c>
    </row>
    <row r="86" spans="1:1" ht="15" hidden="1" thickBot="1" x14ac:dyDescent="0.35">
      <c r="A86">
        <v>10200602</v>
      </c>
    </row>
    <row r="87" spans="1:1" ht="15" hidden="1" thickBot="1" x14ac:dyDescent="0.35">
      <c r="A87">
        <v>10200603</v>
      </c>
    </row>
    <row r="88" spans="1:1" ht="15" hidden="1" thickBot="1" x14ac:dyDescent="0.35">
      <c r="A88">
        <v>10200604</v>
      </c>
    </row>
    <row r="89" spans="1:1" ht="15" hidden="1" thickBot="1" x14ac:dyDescent="0.35">
      <c r="A89">
        <v>10200701</v>
      </c>
    </row>
    <row r="90" spans="1:1" ht="15" hidden="1" thickBot="1" x14ac:dyDescent="0.35">
      <c r="A90">
        <v>10200704</v>
      </c>
    </row>
    <row r="91" spans="1:1" ht="15" hidden="1" thickBot="1" x14ac:dyDescent="0.35">
      <c r="A91">
        <v>10200707</v>
      </c>
    </row>
    <row r="92" spans="1:1" ht="15" hidden="1" thickBot="1" x14ac:dyDescent="0.35">
      <c r="A92">
        <v>10200710</v>
      </c>
    </row>
    <row r="93" spans="1:1" ht="15" hidden="1" thickBot="1" x14ac:dyDescent="0.35">
      <c r="A93">
        <v>10200799</v>
      </c>
    </row>
    <row r="94" spans="1:1" ht="15" hidden="1" thickBot="1" x14ac:dyDescent="0.35">
      <c r="A94">
        <v>10200802</v>
      </c>
    </row>
    <row r="95" spans="1:1" ht="15" hidden="1" thickBot="1" x14ac:dyDescent="0.35">
      <c r="A95">
        <v>10200901</v>
      </c>
    </row>
    <row r="96" spans="1:1" ht="15" hidden="1" thickBot="1" x14ac:dyDescent="0.35">
      <c r="A96">
        <v>10200902</v>
      </c>
    </row>
    <row r="97" spans="1:1" ht="15" hidden="1" thickBot="1" x14ac:dyDescent="0.35">
      <c r="A97">
        <v>10200903</v>
      </c>
    </row>
    <row r="98" spans="1:1" ht="15" hidden="1" thickBot="1" x14ac:dyDescent="0.35">
      <c r="A98">
        <v>10200904</v>
      </c>
    </row>
    <row r="99" spans="1:1" ht="15" hidden="1" thickBot="1" x14ac:dyDescent="0.35">
      <c r="A99">
        <v>10200905</v>
      </c>
    </row>
    <row r="100" spans="1:1" ht="15" hidden="1" thickBot="1" x14ac:dyDescent="0.35">
      <c r="A100">
        <v>10200906</v>
      </c>
    </row>
    <row r="101" spans="1:1" ht="15" hidden="1" thickBot="1" x14ac:dyDescent="0.35">
      <c r="A101">
        <v>10201001</v>
      </c>
    </row>
    <row r="102" spans="1:1" ht="15" hidden="1" thickBot="1" x14ac:dyDescent="0.35">
      <c r="A102">
        <v>10201002</v>
      </c>
    </row>
    <row r="103" spans="1:1" ht="15" hidden="1" thickBot="1" x14ac:dyDescent="0.35">
      <c r="A103">
        <v>10201003</v>
      </c>
    </row>
    <row r="104" spans="1:1" ht="15" hidden="1" thickBot="1" x14ac:dyDescent="0.35">
      <c r="A104">
        <v>10201201</v>
      </c>
    </row>
    <row r="105" spans="1:1" ht="15" hidden="1" thickBot="1" x14ac:dyDescent="0.35">
      <c r="A105">
        <v>10201202</v>
      </c>
    </row>
    <row r="106" spans="1:1" ht="15" hidden="1" thickBot="1" x14ac:dyDescent="0.35">
      <c r="A106">
        <v>10201302</v>
      </c>
    </row>
    <row r="107" spans="1:1" ht="15" hidden="1" thickBot="1" x14ac:dyDescent="0.35">
      <c r="A107">
        <v>10201401</v>
      </c>
    </row>
    <row r="108" spans="1:1" ht="15" hidden="1" thickBot="1" x14ac:dyDescent="0.35">
      <c r="A108">
        <v>20100101</v>
      </c>
    </row>
    <row r="109" spans="1:1" ht="15" hidden="1" thickBot="1" x14ac:dyDescent="0.35">
      <c r="A109">
        <v>20100107</v>
      </c>
    </row>
    <row r="110" spans="1:1" ht="15" hidden="1" thickBot="1" x14ac:dyDescent="0.35">
      <c r="A110">
        <v>20100108</v>
      </c>
    </row>
    <row r="111" spans="1:1" ht="15" hidden="1" thickBot="1" x14ac:dyDescent="0.35">
      <c r="A111">
        <v>20100109</v>
      </c>
    </row>
    <row r="112" spans="1:1" ht="15" hidden="1" thickBot="1" x14ac:dyDescent="0.35">
      <c r="A112">
        <v>20100201</v>
      </c>
    </row>
    <row r="113" spans="1:1" ht="15" hidden="1" thickBot="1" x14ac:dyDescent="0.35">
      <c r="A113">
        <v>20100208</v>
      </c>
    </row>
    <row r="114" spans="1:1" ht="15" hidden="1" thickBot="1" x14ac:dyDescent="0.35">
      <c r="A114">
        <v>20100209</v>
      </c>
    </row>
    <row r="115" spans="1:1" ht="15" hidden="1" thickBot="1" x14ac:dyDescent="0.35">
      <c r="A115">
        <v>20100307</v>
      </c>
    </row>
    <row r="116" spans="1:1" ht="15" hidden="1" thickBot="1" x14ac:dyDescent="0.35">
      <c r="A116">
        <v>20200101</v>
      </c>
    </row>
    <row r="117" spans="1:1" ht="15" hidden="1" thickBot="1" x14ac:dyDescent="0.35">
      <c r="A117">
        <v>20200102</v>
      </c>
    </row>
    <row r="118" spans="1:1" ht="15" hidden="1" thickBot="1" x14ac:dyDescent="0.35">
      <c r="A118">
        <v>20200108</v>
      </c>
    </row>
    <row r="119" spans="1:1" ht="15" hidden="1" thickBot="1" x14ac:dyDescent="0.35">
      <c r="A119">
        <v>20200109</v>
      </c>
    </row>
    <row r="120" spans="1:1" ht="15" hidden="1" thickBot="1" x14ac:dyDescent="0.35">
      <c r="A120">
        <v>20200201</v>
      </c>
    </row>
    <row r="121" spans="1:1" ht="15" hidden="1" thickBot="1" x14ac:dyDescent="0.35">
      <c r="A121">
        <v>20200202</v>
      </c>
    </row>
    <row r="122" spans="1:1" ht="15" hidden="1" thickBot="1" x14ac:dyDescent="0.35">
      <c r="A122">
        <v>20200203</v>
      </c>
    </row>
    <row r="123" spans="1:1" ht="15" hidden="1" thickBot="1" x14ac:dyDescent="0.35">
      <c r="A123">
        <v>20200208</v>
      </c>
    </row>
    <row r="124" spans="1:1" ht="15" hidden="1" thickBot="1" x14ac:dyDescent="0.35">
      <c r="A124">
        <v>20200209</v>
      </c>
    </row>
    <row r="125" spans="1:1" ht="15" hidden="1" thickBot="1" x14ac:dyDescent="0.35">
      <c r="A125">
        <v>20200252</v>
      </c>
    </row>
    <row r="126" spans="1:1" ht="15" hidden="1" thickBot="1" x14ac:dyDescent="0.35">
      <c r="A126">
        <v>20200253</v>
      </c>
    </row>
    <row r="127" spans="1:1" ht="15" hidden="1" thickBot="1" x14ac:dyDescent="0.35">
      <c r="A127">
        <v>20200254</v>
      </c>
    </row>
    <row r="128" spans="1:1" ht="15" hidden="1" thickBot="1" x14ac:dyDescent="0.35">
      <c r="A128">
        <v>20200301</v>
      </c>
    </row>
    <row r="129" spans="1:8" ht="15" hidden="1" thickBot="1" x14ac:dyDescent="0.35">
      <c r="A129">
        <v>20200401</v>
      </c>
    </row>
    <row r="130" spans="1:8" ht="15" hidden="1" thickBot="1" x14ac:dyDescent="0.35">
      <c r="A130">
        <v>20200402</v>
      </c>
    </row>
    <row r="131" spans="1:8" ht="15" hidden="1" thickBot="1" x14ac:dyDescent="0.35">
      <c r="A131">
        <v>20200501</v>
      </c>
    </row>
    <row r="132" spans="1:8" ht="15" hidden="1" thickBot="1" x14ac:dyDescent="0.35">
      <c r="A132">
        <v>20200902</v>
      </c>
    </row>
    <row r="133" spans="1:8" ht="15" hidden="1" thickBot="1" x14ac:dyDescent="0.35">
      <c r="A133">
        <v>20300101</v>
      </c>
    </row>
    <row r="134" spans="1:8" ht="15" hidden="1" thickBot="1" x14ac:dyDescent="0.35">
      <c r="A134">
        <v>20300201</v>
      </c>
    </row>
    <row r="135" spans="1:8" ht="15" hidden="1" thickBot="1" x14ac:dyDescent="0.35">
      <c r="A135">
        <v>20300301</v>
      </c>
    </row>
    <row r="136" spans="1:8" ht="15" hidden="1" thickBot="1" x14ac:dyDescent="0.35">
      <c r="A136">
        <v>30600301</v>
      </c>
    </row>
    <row r="137" spans="1:8" ht="15" hidden="1" thickBot="1" x14ac:dyDescent="0.35">
      <c r="A137">
        <v>30600401</v>
      </c>
    </row>
    <row r="138" spans="1:8" ht="15" hidden="1" thickBot="1" x14ac:dyDescent="0.35">
      <c r="A138">
        <v>30601201</v>
      </c>
    </row>
    <row r="139" spans="1:8" ht="15" hidden="1" thickBot="1" x14ac:dyDescent="0.35">
      <c r="A139">
        <v>30602401</v>
      </c>
    </row>
    <row r="140" spans="1:8" ht="15" hidden="1" thickBot="1" x14ac:dyDescent="0.35">
      <c r="A140">
        <v>30700104</v>
      </c>
    </row>
    <row r="141" spans="1:8" ht="15" hidden="1" thickBot="1" x14ac:dyDescent="0.35">
      <c r="A141">
        <v>30700105</v>
      </c>
    </row>
    <row r="142" spans="1:8" ht="15" hidden="1" thickBot="1" x14ac:dyDescent="0.35">
      <c r="A142">
        <v>30700106</v>
      </c>
    </row>
    <row r="143" spans="1:8" ht="16.2" thickBot="1" x14ac:dyDescent="0.3">
      <c r="B143" s="148" t="s">
        <v>154</v>
      </c>
      <c r="C143" s="149"/>
      <c r="D143" s="150"/>
      <c r="E143" s="43"/>
      <c r="F143" s="43"/>
      <c r="G143" s="43"/>
      <c r="H143" s="41"/>
    </row>
    <row r="144" spans="1:8" x14ac:dyDescent="0.25">
      <c r="B144" s="45"/>
    </row>
    <row r="145" spans="2:8" ht="39.6" x14ac:dyDescent="0.25">
      <c r="B145" s="46" t="s">
        <v>122</v>
      </c>
      <c r="C145" s="151"/>
      <c r="D145" s="152"/>
    </row>
    <row r="146" spans="2:8" ht="47.25" customHeight="1" x14ac:dyDescent="0.25">
      <c r="B146" s="46" t="s">
        <v>124</v>
      </c>
      <c r="C146" s="145" t="s">
        <v>164</v>
      </c>
      <c r="D146" s="146"/>
      <c r="E146" s="67"/>
      <c r="F146" s="67"/>
      <c r="G146" s="67"/>
      <c r="H146" s="67"/>
    </row>
    <row r="147" spans="2:8" x14ac:dyDescent="0.25">
      <c r="B147" s="153" t="s">
        <v>119</v>
      </c>
      <c r="C147" s="36" t="s">
        <v>113</v>
      </c>
      <c r="D147" s="37"/>
    </row>
    <row r="148" spans="2:8" x14ac:dyDescent="0.25">
      <c r="B148" s="153"/>
      <c r="C148" s="36" t="s">
        <v>114</v>
      </c>
      <c r="D148" s="37"/>
    </row>
    <row r="149" spans="2:8" x14ac:dyDescent="0.25">
      <c r="B149" s="153"/>
      <c r="C149" s="36" t="s">
        <v>115</v>
      </c>
      <c r="D149" s="37"/>
    </row>
    <row r="150" spans="2:8" x14ac:dyDescent="0.25">
      <c r="B150" s="153"/>
      <c r="C150" s="36" t="s">
        <v>116</v>
      </c>
      <c r="D150" s="37"/>
    </row>
    <row r="151" spans="2:8" x14ac:dyDescent="0.25">
      <c r="B151" s="153"/>
      <c r="C151" s="36" t="s">
        <v>117</v>
      </c>
      <c r="D151" s="37"/>
    </row>
    <row r="152" spans="2:8" x14ac:dyDescent="0.25">
      <c r="B152" s="153"/>
      <c r="C152" s="36" t="s">
        <v>118</v>
      </c>
      <c r="D152" s="37"/>
    </row>
    <row r="153" spans="2:8" ht="42" customHeight="1" x14ac:dyDescent="0.25">
      <c r="B153" s="46" t="s">
        <v>125</v>
      </c>
      <c r="C153" s="145" t="s">
        <v>163</v>
      </c>
      <c r="D153" s="146"/>
      <c r="E153" s="66"/>
      <c r="F153" s="66"/>
      <c r="G153" s="66"/>
      <c r="H153" s="66"/>
    </row>
    <row r="154" spans="2:8" ht="26.4" x14ac:dyDescent="0.25">
      <c r="B154" s="47" t="s">
        <v>126</v>
      </c>
      <c r="C154" s="154"/>
      <c r="D154" s="154"/>
    </row>
    <row r="155" spans="2:8" x14ac:dyDescent="0.25">
      <c r="B155" s="48" t="s">
        <v>127</v>
      </c>
      <c r="C155" s="155">
        <v>10100901</v>
      </c>
      <c r="D155" s="156"/>
    </row>
    <row r="156" spans="2:8" x14ac:dyDescent="0.25">
      <c r="B156" s="49" t="s">
        <v>128</v>
      </c>
      <c r="C156" s="157" t="s">
        <v>129</v>
      </c>
      <c r="D156" s="157"/>
    </row>
    <row r="157" spans="2:8" x14ac:dyDescent="0.25">
      <c r="B157" s="50"/>
      <c r="C157" s="50"/>
      <c r="D157" s="50"/>
    </row>
    <row r="158" spans="2:8" ht="14.4" x14ac:dyDescent="0.25">
      <c r="B158" s="158"/>
      <c r="C158" s="158"/>
      <c r="D158" s="158"/>
      <c r="E158" s="51" t="s">
        <v>49</v>
      </c>
      <c r="F158" s="51" t="s">
        <v>1</v>
      </c>
      <c r="G158" s="51" t="s">
        <v>2</v>
      </c>
      <c r="H158" s="52" t="s">
        <v>0</v>
      </c>
    </row>
    <row r="159" spans="2:8" x14ac:dyDescent="0.25">
      <c r="B159" s="153" t="s">
        <v>130</v>
      </c>
      <c r="C159" s="153"/>
      <c r="D159" s="153"/>
      <c r="E159" s="53" t="str">
        <f>+VLOOKUP(C155,'[3]Hoja1 (2)'!$A$1:$G$113,4,0)</f>
        <v>0.00138*LENA</v>
      </c>
      <c r="F159" s="53" t="str">
        <f>+VLOOKUP(C155,'[3]Hoja1 (2)'!$A$1:$G$113,2,0)</f>
        <v>0.000156*LENA</v>
      </c>
      <c r="G159" s="53" t="str">
        <f>+VLOOKUP(C155,'[3]Hoja1 (2)'!$A$1:$G$113,3,0)</f>
        <v>1.45*LENA</v>
      </c>
      <c r="H159" s="53" t="str">
        <f>+VLOOKUP(C155,'[3]Hoja1 (2)'!$A$1:$G$113,5,0)</f>
        <v>0.000338*LENA</v>
      </c>
    </row>
    <row r="160" spans="2:8" x14ac:dyDescent="0.25">
      <c r="B160" s="159" t="s">
        <v>131</v>
      </c>
      <c r="C160" s="160"/>
      <c r="D160" s="161"/>
      <c r="E160" s="53" t="str">
        <f>+VLOOKUP(C156,[4]Hoja1!$B$1:$F$24,3,0)</f>
        <v>N/A</v>
      </c>
      <c r="F160" s="53" t="str">
        <f>+VLOOKUP(C156,[4]Hoja1!$B$1:$F$24,4,0)</f>
        <v>N/A</v>
      </c>
      <c r="G160" s="53" t="str">
        <f>+VLOOKUP(C156,[4]Hoja1!$B$1:$F$24,5,0)</f>
        <v>N/A</v>
      </c>
      <c r="H160" s="53">
        <f>+VLOOKUP(C156,[4]Hoja1!$B$1:$F$24,2,0)</f>
        <v>76</v>
      </c>
    </row>
  </sheetData>
  <mergeCells count="23">
    <mergeCell ref="C155:D155"/>
    <mergeCell ref="C156:D156"/>
    <mergeCell ref="B158:D158"/>
    <mergeCell ref="B159:D159"/>
    <mergeCell ref="B160:D160"/>
    <mergeCell ref="C154:D154"/>
    <mergeCell ref="C20:D20"/>
    <mergeCell ref="C21:D21"/>
    <mergeCell ref="C22:D22"/>
    <mergeCell ref="B24:D24"/>
    <mergeCell ref="B25:D25"/>
    <mergeCell ref="B26:D26"/>
    <mergeCell ref="B143:D143"/>
    <mergeCell ref="C145:D145"/>
    <mergeCell ref="C146:D146"/>
    <mergeCell ref="B147:B152"/>
    <mergeCell ref="C153:D153"/>
    <mergeCell ref="C19:D19"/>
    <mergeCell ref="B7:C7"/>
    <mergeCell ref="B9:D9"/>
    <mergeCell ref="C11:D11"/>
    <mergeCell ref="C12:D12"/>
    <mergeCell ref="B13:B18"/>
  </mergeCells>
  <dataValidations count="2">
    <dataValidation type="list" allowBlank="1" showInputMessage="1" showErrorMessage="1" sqref="C21:D21 C155:D155">
      <formula1>$A$31:$A$142</formula1>
    </dataValidation>
    <dataValidation type="list" allowBlank="1" showInputMessage="1" showErrorMessage="1" sqref="C22 C156">
      <formula1>$B$31:$B$53</formula1>
    </dataValidation>
  </dataValidations>
  <pageMargins left="0" right="0" top="0" bottom="0" header="0.31496062992125984" footer="0.31496062992125984"/>
  <pageSetup scale="60"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eIDzCZgPkhbhGPHcp4fjyBypp54AvuVTeRJ+gdrRjuQ=</DigestValue>
    </Reference>
    <Reference Type="http://www.w3.org/2000/09/xmldsig#Object" URI="#idOfficeObject">
      <DigestMethod Algorithm="http://www.w3.org/2001/04/xmlenc#sha256"/>
      <DigestValue>0VWmVzzSbuFC7mmpEDinCgtB3i48UqSrG9UgJRacYZA=</DigestValue>
    </Reference>
    <Reference Type="http://uri.etsi.org/01903#SignedProperties" URI="#idSignedProperties">
      <Transforms>
        <Transform Algorithm="http://www.w3.org/TR/2001/REC-xml-c14n-20010315"/>
      </Transforms>
      <DigestMethod Algorithm="http://www.w3.org/2001/04/xmlenc#sha256"/>
      <DigestValue>NFa40LNDs/D9UPavWlyllWPcoN6Ul1jQk6sz8eQmtQ4=</DigestValue>
    </Reference>
    <Reference Type="http://www.w3.org/2000/09/xmldsig#Object" URI="#idValidSigLnImg">
      <DigestMethod Algorithm="http://www.w3.org/2001/04/xmlenc#sha256"/>
      <DigestValue>5WmvBbZ1eLQvsV6s9nr1D0ZD323QIqBcUL1MyKFm+2I=</DigestValue>
    </Reference>
    <Reference Type="http://www.w3.org/2000/09/xmldsig#Object" URI="#idInvalidSigLnImg">
      <DigestMethod Algorithm="http://www.w3.org/2001/04/xmlenc#sha256"/>
      <DigestValue>D7K9PLxLV8LDZryStS9kz9YGD7UiZQuXz/DB2KyMmlU=</DigestValue>
    </Reference>
  </SignedInfo>
  <SignatureValue>UvNL4TPMX+9ErgzlU6DE2eDJ53MZ/14iOUDrj5NtuhWW0P+asuo+NY730ME6cyWnYDJHpqweTF0L
v+ES6alT27uNPVKm57jU4dvLiATJND43z0+Qg6gk3cOVx2Nye6FElElJJva605ofj0ogErb/EGjS
4yz7jsBA61toT/FvshNj+MyZqlDZXQtj5/Dg/m2baYHHgqoRbet54mUqo1ZfjpQgjOJ/7uFFeH1+
e56PkWGXWwh7E0Ka19B+pDj9zBmf4pJuyn4lyKh+4s2Sodcx9DerSacq72VkLbFOsDPMaHRVOkHz
ZwkdoCFH/bGIsHV8dmWm5PEEv6H59tpR/5lrFA==</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X1Y996A+gSQHBgYxqq19j8dM329nw4Gkzm1/D3ars8M=</DigestValue>
      </Reference>
      <Reference URI="/xl/comments1.xml?ContentType=application/vnd.openxmlformats-officedocument.spreadsheetml.comments+xml">
        <DigestMethod Algorithm="http://www.w3.org/2001/04/xmlenc#sha256"/>
        <DigestValue>11i2Fbw0iq0rOi6o0qBwZuGn1FqciVK0q7fk4J4FJQY=</DigestValue>
      </Reference>
      <Reference URI="/xl/comments2.xml?ContentType=application/vnd.openxmlformats-officedocument.spreadsheetml.comments+xml">
        <DigestMethod Algorithm="http://www.w3.org/2001/04/xmlenc#sha256"/>
        <DigestValue>/yyt6bcuSaw7Z0yS1kq092k9pe17OvHxI3sB34VMHBw=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Eh/DP7b0fKXQJSi5+bpLrLRtuMpLtxAnEeYk/0nZfgk=</DigestValue>
      </Reference>
      <Reference URI="/xl/drawings/drawing2.xml?ContentType=application/vnd.openxmlformats-officedocument.drawing+xml">
        <DigestMethod Algorithm="http://www.w3.org/2001/04/xmlenc#sha256"/>
        <DigestValue>FU6a/ph+f0l+d8D0xUAKP75rFaiFWj4AL1mkb8OI3Lg=</DigestValue>
      </Reference>
      <Reference URI="/xl/drawings/drawing3.xml?ContentType=application/vnd.openxmlformats-officedocument.drawing+xml">
        <DigestMethod Algorithm="http://www.w3.org/2001/04/xmlenc#sha256"/>
        <DigestValue>XPi4ZAbgi8Gvf68MAC1QvNN4UEnWAf9pnmlK0XB/WMc=</DigestValue>
      </Reference>
      <Reference URI="/xl/drawings/vmlDrawing1.vml?ContentType=application/vnd.openxmlformats-officedocument.vmlDrawing">
        <DigestMethod Algorithm="http://www.w3.org/2001/04/xmlenc#sha256"/>
        <DigestValue>eHAODVt4PUXIbk53HGDM/xjvEV5Zf6viE2APDWEa6Jw=</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W+WTaCax1bnkIFKyyf4FZU6lG08r9DhpzArBcMPRxWg=</DigestValue>
      </Reference>
      <Reference URI="/xl/drawings/vmlDrawing4.vml?ContentType=application/vnd.openxmlformats-officedocument.vmlDrawing">
        <DigestMethod Algorithm="http://www.w3.org/2001/04/xmlenc#sha256"/>
        <DigestValue>vRM7ksefhq/KSg5a+zMgW3dxZvr9+5a2esi51WpHybs=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DnF4dRh0qYxqnFp9NGyCHO+ry54Z5OyGcNbV8FYbPY4=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41sg1Wnz/aS48TpIy5q6c1X7xQXNMAM0lycZ39bUyD0=</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fxNXW3X0Widt356oPXQrTKzySzJSW+DtjE8n0hPlXn0=</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1GRJ1FS1J+Q2lgWBKFa1lldZ1wDtwfpMEvg62au8zSg=</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/NLahIh3sVWJn/pyRVy/K6eyg2Wjm+YnWb/4e/9ZoKU=</DigestValue>
      </Reference>
      <Reference URI="/xl/media/image10.jpeg?ContentType=image/jpeg">
        <DigestMethod Algorithm="http://www.w3.org/2001/04/xmlenc#sha256"/>
        <DigestValue>bPYCJW0kyas4ybQbjIO76sAL12nmR4byqNR8h3glpjY=</DigestValue>
      </Reference>
      <Reference URI="/xl/media/image2.emf?ContentType=image/x-emf">
        <DigestMethod Algorithm="http://www.w3.org/2001/04/xmlenc#sha256"/>
        <DigestValue>ybjr5TGQ0wC2/M/rMUOsEjuWeiTasUYFXfIl6zg7bto=</DigestValue>
      </Reference>
      <Reference URI="/xl/media/image3.emf?ContentType=image/x-emf">
        <DigestMethod Algorithm="http://www.w3.org/2001/04/xmlenc#sha256"/>
        <DigestValue>f5Ug7ZRG2lpwdljw4fRl2hou/IFOxPn1rHz+fSWvigw=</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CwRDvf02Box7cX0JmH5MS6xH7fe/NZeLQNDrFrWTMLU=</DigestValue>
      </Reference>
      <Reference URI="/xl/printerSettings/printerSettings1.bin?ContentType=application/vnd.openxmlformats-officedocument.spreadsheetml.printerSettings">
        <DigestMethod Algorithm="http://www.w3.org/2001/04/xmlenc#sha256"/>
        <DigestValue>iWC2HQrR8GlIYDRy5SJQ+gmyoPwp3ri3kU8MZoPqAP4=</DigestValue>
      </Reference>
      <Reference URI="/xl/printerSettings/printerSettings2.bin?ContentType=application/vnd.openxmlformats-officedocument.spreadsheetml.printerSettings">
        <DigestMethod Algorithm="http://www.w3.org/2001/04/xmlenc#sha256"/>
        <DigestValue>j7o39yCVX7prxOTrAfkd0u05JqcGxDxohjDML3b0HAw=</DigestValue>
      </Reference>
      <Reference URI="/xl/printerSettings/printerSettings3.bin?ContentType=application/vnd.openxmlformats-officedocument.spreadsheetml.printerSettings">
        <DigestMethod Algorithm="http://www.w3.org/2001/04/xmlenc#sha256"/>
        <DigestValue>0iyZgaoGx736vjdLZXMpeJ2NhW123+Z87g+lVqyfhXA=</DigestValue>
      </Reference>
      <Reference URI="/xl/printerSettings/printerSettings4.bin?ContentType=application/vnd.openxmlformats-officedocument.spreadsheetml.printerSettings">
        <DigestMethod Algorithm="http://www.w3.org/2001/04/xmlenc#sha256"/>
        <DigestValue>0iyZgaoGx736vjdLZXMpeJ2NhW123+Z87g+lVqyfhXA=</DigestValue>
      </Reference>
      <Reference URI="/xl/sharedStrings.xml?ContentType=application/vnd.openxmlformats-officedocument.spreadsheetml.sharedStrings+xml">
        <DigestMethod Algorithm="http://www.w3.org/2001/04/xmlenc#sha256"/>
        <DigestValue>5Kvv4P6Yw+XMTPR6NhZckhFG3zqxEJ2E3CxFh3266TQ=</DigestValue>
      </Reference>
      <Reference URI="/xl/styles.xml?ContentType=application/vnd.openxmlformats-officedocument.spreadsheetml.styles+xml">
        <DigestMethod Algorithm="http://www.w3.org/2001/04/xmlenc#sha256"/>
        <DigestValue>1Yn3Cy/4Mu7/XnsqDnEdtO1mtKDCwZ86J9E+2sd6pWQ=</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r3UW+BUd5uQZ7eNBVhwBR0DkxKhCaB4MQ2OubLYKTTU=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H/5s8SHfS5UNm81u553WYqScHjby4lsJbR3rseQe5Wc=</DigestValue>
      </Reference>
      <Reference URI="/xl/worksheets/sheet2.xml?ContentType=application/vnd.openxmlformats-officedocument.spreadsheetml.worksheet+xml">
        <DigestMethod Algorithm="http://www.w3.org/2001/04/xmlenc#sha256"/>
        <DigestValue>hARt1r7g7jw3ha3gisI+m0xY33udOJDLfFcIUpRbjQU=</DigestValue>
      </Reference>
      <Reference URI="/xl/worksheets/sheet3.xml?ContentType=application/vnd.openxmlformats-officedocument.spreadsheetml.worksheet+xml">
        <DigestMethod Algorithm="http://www.w3.org/2001/04/xmlenc#sha256"/>
        <DigestValue>IW92sA832INsAvNIMOOJ/LVj7JKw42TP+Jo07H5/jTs=</DigestValue>
      </Reference>
      <Reference URI="/xl/worksheets/sheet4.xml?ContentType=application/vnd.openxmlformats-officedocument.spreadsheetml.worksheet+xml">
        <DigestMethod Algorithm="http://www.w3.org/2001/04/xmlenc#sha256"/>
        <DigestValue>hETPGy8pQbC0ByPU9okcEfDWDkHYAgqsSX2IdLNQbBo=</DigestValue>
      </Reference>
    </Manifest>
    <SignatureProperties>
      <SignatureProperty Id="idSignatureTime" Target="#idPackageSignature">
        <mdssi:SignatureTime xmlns:mdssi="http://schemas.openxmlformats.org/package/2006/digital-signature">
          <mdssi:Format>YYYY-MM-DDThh:mm:ssTZD</mdssi:Format>
          <mdssi:Value>2017-01-04T18:34:23Z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H/ERERERERERERERERERERERERERERERERERERERERERERERERERERERERERERERERERERERERERERERERERERERERERERERERERERERERERERERERERERAREREREREREREREREREREREREREREREREREREREREREREREREREREREREREREREREREREREREREREREREREREREREREREREREREREREREREREREREREREf8REREREREREREREREREREREREREREREREREREREREREREREREREREREREREREREREREREREREREREREREREREREREREREREREREREREREREREREREREREBERERERERERERERERERERERERERERERERERERERERERERERERERERERERERERERERERERERERERERERERERERERERERERERERERERERERERERERERERER/xEREREREREREREREREREREREREREREREREREREREREREREREREREREREREREREREREREREREREREREREREREREREREREREREREREREREREREREREREREQERERERERERERERERERERERERERERERERERERERERERERERERERERERERERERERERERERERERERERERERERERERERERERERERERERERERERERERERERERH/ERERESEREREREREhEhESERERERERERERERERERERERERERERERERERERERERERERERERERERERERERERERERERERERERERERERERERERERERERERERERAREREhERERIRESIRERESESIREREREREREREREREREREREREREREREREREREREREREREREREREREREREREREREREREREREREREREREREREREREREREREREf8RERERFNAIsA1BERESIRIREREREREREREREREREREREREREREREREREREREREREREREREREREREREREREREREREREREREREREREREREREREREREREREREBEREREttxIREUq49BIRERERERERERERERERERERERERERERERERERERERERERERERERERERERERERERERERERERERERERERERERERERERERERERERERER/xESESaBEREhEiEUoKYSEREhEhEREREREREREREREREREREREREREREREREREREREREREREREREREREREREREREREREREREREREREREREREREREREREREQEREhEjsTESEREREiJ7hBIRERERERERERERERERERERERERERERERERERERERERERERERERERERERERERERERERERERERERERERERERERERERERERERERH/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xEREREREREREREREREREREREREREREREREhLPERISERERERERERERERERERGtEvAHEREh0KERIRQPO0ESkEJLcau/EhESESEREREREREREREREREREREQEREREREREREREREREREREREREREREREREhEhLtIRERERERERERERERERERESJLMnmwUSESaAQRERLgf/ESTYY5oi8KEhEhITERERERERERERERERERERH/EREREREREREREREREREREREREREREREREREhFIYiERIREREREREREREREREREp4ReYtBERHABBEhEnCpQSIot2AiKQQRESETERERERERERERERERERERARERERERERERERERERERERERERERERERERIRIRFgIRERERERERERERERERERESEeghHQuBIREruBETESqQchETi1jxOgwSERIREREREREREREREREREREf8REREREREREREREREREREREREREREREREhEREiEoURMRERERERERERERERERESEitRI723EhEZwMERIhaQ0hESS4qxHAgyEREREREREREREREREREREREBERERERERERERERERERERERERERERERERERIREREaUREREREREREREREREREhEREx6BEn37YREc3LMRIRHgBRIRFIAEFQhxESERERERERERERERERERER/x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H/EREREREREREREREREREREREREREREREREREREREREREREREREREREREREREREREROGEREREhESEREREREREREREREREREhLAMRERERESERERERERERERDhERERERERERERERERERERERERERERERERERERERERERERERERERERERERERERERERH6MRIRERIREREREREREREREREREREREwcRISEREREhEREREREREf8REREREREREREREREREREREREREREREREREREREREREREREREREREREREREREREREhE7QhIRIREhERERERERERERERESESIRE5kRIREhEREREREREREREBERERERERERERERERERERERERERERERERERERERERERERERERERERERERERERERERISEe0REhETERERERERERERERERERERISEeAhMRERIRIRERERERER/xEREREREREREREREREREREREREREREREREREREREREREREREREREREREREREREREREhEx3xERISERERERERERERERERESERERERvBEhERIREREREREREQEREREREREREREREREREREREREREREREREREREREREREREREREREREREREREREREREhESExSSIREREREREREREREREREREREiESERqCESIRERERERERERH/EREREREREREREREREREREREREREREREREREREREREREREREREREREREREREREREREhIRERLaExEREREREREREREREREhERERIRIRUCESESERERERERERBxEREREREREREREREREREREREREREREREREREREREREREREREREREREREREREREREREREhESFpUREREREREREREREREREhIREhERISK0EREREREREREREf8RERERERERERERERERERERERERERERERERERERERERERERERERERERERERERERERERERERIREe1RERESERIRERERERERERERERERERPfERIREhERIREREAERERERERERERERERERERERERERERERERERERERERERERERERERERERERERERERERERERERIRMRyDESESMRISMRERERERERERERERERH6ERExESEhERER/xERERERERERERERERERERERERERERERERERERERERERERERERERERERERERERERERERERETESESLcERERERERIRERERERERERERERESHtERETEiEREREQMRERERERERERERERERERERERERERERERERERERERERERERERERERERERERERERERERERERIRERERJbciESESESERERERERERERERERESHrETESERERERH/ERERERERERERERERERERERERERERERERERERERERERERERERERERERERERERERERERERERESIRIREk1SERIRERERERERERERERERERESJoIREREhERERCRERERERERERERERERERERERERERERERERERERERERERERERERERERERERERERERERERERESERIREhEiWEIRESERERERERERERERERESEREoITESEhEREf8RERERERERERERERERERERERERERERERERERERERERERERERERERERERERERERERERERERIRIREhIRITKuYRERERERERERERERERERETEhFYESEREREREDERERERERERERERERERERERERERERERERERERERERERERERERERERERERERERERERERERERERERERIhERFq0hIRERERERERERERERERIRESFLEhERERER/xERERERERERERERERERERERERERERERERERERERERERERERERERERERERERERERERERERERERERERERESEVr2EREREhIRIRERERERERERERFJESEREREQERERERERERERERERERERERERERERERERERERERERERERERERERERERERERERERERERERERERERERERERERERbwMhEhEhERERERERERERERERFXEhERERH/ERERERERERERERERERERERERERERERERERERERERERERERERERERERERERERERERERERERERERERERERESIhEp9hEhESIRIREREREREREREhGiERERERARERERERERERERERERERERERERERERERERERERERERERERERERERERERERERERERERERERERERERERERERERERET2WESEREREhERERERERERIRXBEREREf8REREREREREREREREREREREREREREREREREREREREREREREREREREREREREREREREREREREREREREREREiIRERExKpQREREiERERERERERERIRgRIREREBEREREREREREREREREREREREREREREREREREREREREREREREREREREREREREREREREREREREREREREREREREhESESEXnWEREiEREREREREREREwIRERER/xERERERERERERERERERERERERERERERERERERERERERERERERERERERERERERERERERERERERERERERERERERIRIhEROocRERERERERERERIRWxEREREQERERERERERERERERERERERERERERERERERERERERERERERERERERERERERERERERERERERERERERERERERERERERERESEeujEREREREREREREXsSERERH/ERERERERERERERERERERERERERERERERERERERERERERERERERERERERERERERERERERERERERERERERERERERERERERERar4hEhEREREhERKsERERERARERERERERERERERERERERERERERERERERERERERERERERERERERERERERERERERERERERERERERERERERERERERERERESEREj+6MREhERESEesREhEREf8REREREREREREREREREREREREREREREREREREREREREREREREREREREREREREREREREREREREREREREREREREREREREREREREhFNCeIREREUgDIhEREREBEREREREREREREREREREREREREREREREREREREREREREREREREREREREREREREREREREREREREREREREREREREREREREREhISERIRN4AJqQC8EhIRERER/xERERERERERERERERERERERERERERERERERERERERERERERERERERERERERERERERERERERERERERERERERERERERERERERERERERMREkVhEhEhMREREQERERERERERERERERERERERERERERERERERERERERERERERERERERERERERERERERERERERERERERERERERERERERERESERESISERERERIRIhERIRERERH/ERERERERERERERERERERERERERERERERERERERERERERERERERERERERERERERERERERERERERERERERERERERERERERERERERERIhERERERIRIRERERAREREREREREREREREREREREREREREREREREREREREREREREREREREREREREREREREREREREREREREREREREREREREREREREREREREREREREREREREREREf8REREREREREREREREREREREREREREREREREREREREREREREREREREREREREREREREREREREREREREREREREREREREREREREREREREREREREREREREREREBERERERERERERERERERERERERERERERERERERERERERERERERERERERERERERERERERERERERERERERERERERERERERERERERERERERERERERERERERER/xEREREREREREREREREREREREREREREREREREREREREREREREREREREREREREREREREREREREREREREREREREREREREREREREREREREREREREREREREREQERERERERERERERERERERERERERERERERERERERERERERERERERERERERERERERERERERERERERERERERERERERERERERERERERERERERERERERERERERH/ERERERERERERERERERERERERERERERERERERERERERERERERERERERERERERERERERERERERERERERERERERERERERERERERERERERERERERERERERERAREREREREREREREREREREREREREREREREREREREREREREREREREREREREREREREREREREREREREREREREREREREREREREREREREREREREREREREREREREf8REREREREREREREREREREREREREREREREREREREREREREREREREREREREREREREREREREREREREREREREREREREREREREREREREREREREREREREREREREBERERERERERERERERERERERERERERERERERERERERERERERERERERERERERERERERERERERERERERERERERERERERERERERERERERERERERERERERERER/xEREREREREREREREREREREREREREREREREREREREREREREREREREREREREREREREREREREREREREREREREREREREREREREREREREREREREREREREREREQERERERERERERERERERERERERERERERERERERERERERERERERERERERERERERERERERERERERERERERERERERERERERERERERERERERERERERERERERERH/ERERERERERERERERERERERERERERERERERERERERERERERERERERERERERERERERERERERERERERERERERERERERERERERERERERERERERERERERERERAREREREREREREREREREREREREREREREREREREREREREREREREREREREREREREREREREREREREREREREREREREREREREREREREREREREREREREREREREREf8REREREREREREREREREREREREREREREREREREREREREREREREREREREREREREREREREREREREREREREREREREREREREREREREREREREREREREREREREREBERERERERERERERERERERERERERERERERERERERERERERERERERERERERERERERERERERERERERERERERERERERERERERERERERERERERERERERERERER/xEREREREREREREREREREREREREREREREREREREREREREREREREREREREREREREREREREREREREREREREREREREREREREREREREREREREREREREREREREQERERERERERERERERERERERERERERERERERERERERERERERERERERERERERERERERERERERERERERERERERERERERERERERERERERERERERERERERERERH/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2017-01-04T18:34:23Z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E8AEIKMCzigjAvIQ08AAQAAAFAjeAsAAAAACDF5CzigjAvIQ08AWDh5CwAAAAAIMXkL44VXZgMAAADshVdmAQAAALA1bgtozYhmjmhPZrw1GgCAAaR2DlyfduBbn3a8NRoAZAEAAHtibXZ7Ym12WHrTBwAIAAAAAgAAAAAAANw1GgAQam12AAAAAAAAAAAQNxoABgAAAAQ3GgAGAAAAAAAAAAAAAAAENxoAFDYaAOLqbHYAAAAAAAIAAAAAGgAGAAAABDcaAAYAAABMEm52AAAAAAAAAAAENxoABgAAAAAAAABANhoAii5sdgAAAAAAAgAABDcaAAYAAABkdgAIAAAAACUAAAAMAAAAAQAAABgAAAAMAAAAAAAAAhIAAAAMAAAAAQAAABYAAAAMAAAACAAAAFQAAABUAAAADAAAADcAAAAgAAAAWgAAAAEAAACrCg1CAAANQgwAAABbAAAAAQAAAEwAAAAEAAAACwAAADcAAAAiAAAAWwAAAFAAAABYADYAFQAAABYAAAAMAAAAAAAAAFIAAABwAQAAAgAAABQAAAAJAAAAAAAAAAAAAAC8AgAAAAAAAAECAiJTAHkAcwB0AGUAbQAAAAAAAAAAAOIAAAAAAAAALANyBoD4//8AAAAAAAAAAAAAAAAAAAAAEANyBoD4//96lwAAAAAaAP48rXdMPBoA9XGxdxs7jQH+////jOOsd/LgrHfMF3oLsBBSABAWegvcNRoAEGptdgAAAAAAAAAAEDcaAAYAAAAENxoABgAAAAIAAAAAAAAAJBZ6C7gscwskFnoLAAAAALgscwssNhoAe2JtdntibXYAAAAAAAgAAAACAAAAAAAANDYaABBqbXYAAAAAAAAAAGo3GgAHAAAAXDcaAAcAAAAAAAAAAAAAAFw3GgBsNhoA4upsdgAAAAAAAgAAAAAaAAcAAABcNxoABwAAAEwSbnYAAAAAAAAAAFw3GgAHAAAAAAAAAJg2GgCKLmx2AAAAAAACAABcNxo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EAGg+P//8gEAAAAAAAD8G3sEgPj//wgAWH779v//AAAAAAAAAADgG3sEgPj/////AAAAAAAAAAAAAFgjJg4XAAAA7b23IT6OY2YgpWgLAAAAABACIXoiAIoBIA0EhDCoGgAEqBoAeDl5CyANBITEqhoADY9jZiANBIQAAAAAuDO5B3AKtgewqRoAWNiIZoYjJg4AAAAAWNiIZiANAABYIyYOFwAAAAAAAAAHAAAAWCMmDgAAAAAAAAAAOKgaAOJ5V2YgAAAA/////wAAAAAAAAAADgAAAAAAAAA4AAAAAQAAAAEAAAARAAAAEQAAABAAAAAAAAAAuDO5B3AKtgcAqAEAAAAAAB0QCmb4qBoA+KgaANB4Y2YAAAAAJKsaALgzuQfgeGNmHRAKZrSoGgBWOqB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P8REREhOxExESERISEhET0KERERERERERERERERERERERERERERERERERERERERERERERERERERERERERERERERERERERERERERERERERERERERERERERABERERER5CERERERERESERJo1RERERERESEREREhEREREREREREREREREREREREREREREREREREREREREREREREREREREREREREREREREREREREREREREQ/xERERERghERERERERERERITkFEhEREhERIRIREREREREREREREREREREREREREREREREREREREREREREREREREREREREREREREREREREREREREREREREAERERERITgRMREREREREhERExOYUREhEiERERIRERERERERERERERERERERERERERERERERERERERERERERERERERERERERERERERERERERERERERERERD/EREREREX8hERERERIRERERERFNBRESEREREREREREREREREREREREREREREREREREREREREREREREREREREREREREREREREREREREREREREREREREREQARERERERIucRERERERERIRIREhES+KIREREhEREREREREREREREREREREREREREREREREREREREREREREREREREREREREREREREREREREREREREREREREP8RERERIRIaMRERERERIREREiESIRHwwhIRERERERERERERERERERERERERERERERERERERERERERERERERERERERERERERERERERERERERERERERERERABERERESEREbERERERERERESERIRITEaDBIREhEhEREREREREREREREREREREREREREREREREREREREREREREREREREREREREREREREREREREREREREREQ/xERERERESE5ERERERERERERIRERESIToFMREREREREREREREREREREREREREREREREREREREREREREREREREREREREREREREREREREREREREREREREREAERERERESERI6IRERERERIRERIRIRNFRCHg4RERESESERERERIRERERERERERERERERERERERERERERERERERERERERERERERERERERERERERERERERERD/ERERERERERJvIRERERERESERIRULmqmw1uDyISESEREhISEREREREREREREREREREREREREREREREREREREREREREREREREREREREREREREREREREREQARERERERIRERFqERIRERESERMRG4MiERIloJi1ESESIRERESEREREREREREREREREREREREREREREREREREREREREREREREREREREREREREREREREREREP8RERERERERERJKEhERIRERIRIdoRERIRERE9CwURERIhERESERERERERERERERERERERERERERERERERERERERERERERERERERERERERERERERERERERABEREREREREhESFNESERERERERGxIhERESIRERXwtyERERIREREREREREREREREREREREREREREREREREREREREREREREREREREREREREREREREREREREQ/xERERESERERISE9ERERIRETETAREREhERIRIREVsMESEREREREREREREREREREREREREREREREREREREREREREREREREREREREREREREREREREREREREAERERERERERERMRE9EhERERIREQQRERERIREhEhIRWAwSERIRERERERERERERERERERERERERERERERERERERERERERERERERERERERERERERERERERERD/ERERERESERERIhEdMhERERISFrEREREREhEiEhERJ5BCEREREREREREREREREREREREREREREREREREREREREREREREREREREREREREREREREREREREQAREREREREREREREREfQhERESEhOlERIRIRERERERIREmCXERESERERERERIRIREREREREREREREREREREREREREREREREREREREREREREREREREREREREP8REREREREREREREREkQhEhERERG0IRIREREREREREREhOgcRESIRERESIREhEiEREhERERERERERERERERERERERERERERERERERERERERERERERERERABEREREREREREREREREzIRIRExIxaRMREhERERESERIRETE7DhEREhERERERESEREhESIREREREREREREREREREREREREREREREREREREREREREREREREQ/xERERERERERERERESERIRIRIREh6hESERERERERERERESIU2GERESERIRIRERERIREREREREREREREREREREREREREREREREREREREREREREREREREREAEREREREREREREREREREhERERIRIhlRERERERERERESESEREWwKMUmIwhIRIRERISEhERIhERERERERERERERERERERERERERERERERERERERERERERERD/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rXf/JDt2HqalZxhLpWf//wAAAABZdn5aAADszRoASAKfdgAAAABYZlEAQM0aAFDzWnYAAAAAAABDaGFyVXBwZXJXAAGtd68kO3YszhoAAAAAAJjNGgCAAaR2DlyfduBbn3aYzRoAZAEAAHtibXZ7Ym12UAlTAAAIAAAAAgAAAAAAALjNGgAQam12AAAAAAAAAADyzhoACQAAAODOGgAJAAAAAAAAAAAAAADgzhoA8M0aAOLqbHYAAAAAAAIAAAAAGgAJAAAA4M4aAAkAAABMEm52AAAAAAAAAADgzhoACQAAAAAAAAAczhoAii5sdgAAAAAAAgAA4M4a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13/yQ7dh6mpWcYS6Vn//8AAAAAWXZ+WgAA7M0aAEgCn3YAAAAAWGZRAEDNGgBQ81p2AAAAAAAAQ2hhclVwcGVyVwABrXevJDt2LM4aAAAAAACYzRoAgAGkdg5cn3bgW592mM0aAGQBAAB7Ym12e2JtdlAJUwAACAAAAAIAAAAAAAC4zRoAEGptdgAAAAAAAAAA8s4aAAkAAADgzhoACQAAAAAAAAAAAAAA4M4aAPDNGgDi6mx2AAAAAAACAAAAABoACQAAAODOGgAJAAAATBJudgAAAAAAAAAA4M4aAAkAAAAAAAAAHM4aAIoubHYAAAAAAAIAAODOGgAJAAAAZHYACAAAAAAlAAAADAAAAAEAAAAYAAAADAAAAP8AAAISAAAADAAAAAEAAAAeAAAAGAAAACoAAAAFAAAAhQAAABYAAAAlAAAADAAAAAEAAABUAAAAqAAAACsAAAAFAAAAgwAAABUAAAABAAAAqwoNQgAADUIrAAAABQAAAA8AAABMAAAAAAAAAAAAAAAAAAAA//////////9sAAAARgBpAHIAbQBhACAAbgBvACAAdgDhAGwAaQBkAGEAGgAGAAAAAwAAAAUAAAALAAAABwAAAAQAAAAHAAAACAAAAAQAAAAGAAAABwAAAAMAAAADAAAACAAAAAcAAABLAAAAQAAAADAAAAAFAAAAIAAAAAEAAAABAAAAEAAAAAAAAAAAAAAAQAEAAKAAAAAAAAAAAAAAAEABAACgAAAAUgAAAHABAAACAAAAFAAAAAkAAAAAAAAAAAAAALwCAAAAAAAAAQICIlMAeQBzAHQAZQBtAAAAAAAAAAAA4gAAAAAAAAAsA3IGgPj//wAAAAAAAAAAAAAAAAAAAAAQA3IGgPj//3qXAAAAABoA/jytd0w8GgD1cbF3GzuNAf7///+M46x38uCsd8wXeguwEFIAEBZ6C9w1GgAQam12AAAAAAAAAAAQNxoABgAAAAQ3GgAGAAAAAgAAAAAAAAAkFnoLuCxzCyQWegsAAAAAuCxzCyw2GgB7Ym12e2JtdgAAAAAACAAAAAIAAAAAAAA0NhoAEGptdgAAAAAAAAAAajcaAAcAAABcNxoABwAAAAAAAAAAAAAAXDcaAGw2GgDi6mx2AAAAAAACAAAAABoABwAAAFw3GgAHAAAATBJudgAAAAAAAAAAXDcaAAcAAAAAAAAAmDYaAIoubHYAAAAAAAIAAFw3Gg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E8AEIKMCzigjAvIQ08AAQAAAFAjeAsAAAAACDF5CzigjAvIQ08AWDh5CwAAAAAIMXkL44VXZgMAAADshVdmAQAAALA1bgtozYhmjmhPZrw1GgCAAaR2DlyfduBbn3a8NRoAZAEAAHtibXZ7Ym12WHrTBwAIAAAAAgAAAAAAANw1GgAQam12AAAAAAAAAAAQNxoABgAAAAQ3GgAGAAAAAAAAAAAAAAAENxoAFDYaAOLqbHYAAAAAAAIAAAAAGgAGAAAABDcaAAYAAABMEm52AAAAAAAAAAAENxoABgAAAAAAAABANhoAii5sdgAAAAAAAgAABDca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BABoPj///IBAAAAAAAA/Bt7BID4//8IAFh++/b//wAAAAAAAAAA4Bt7BID4/////wAAAAC5BwAAAAA4nqAL/p2fdtisemdaFAGkIKVoCwAAAAAAAyEtIgCKAdynGgBe9EVnXKgaAAAAAAC4M7kHnKkaACSIgBKkqBoAUwBlAGcAbwBlACAAVQBJAAAAAAAAAAAAJeRFZ+EAAAAYqBoAmjNkZsDijAvhAAAAAQAAAFaeoAsAABoAOjNkZgQAAAAFAAAAAAAAAAAAAAAAAAAAVp6gCySqGgAk30VnMHp6CwQAAAC4M7kHAAAAAKXjRWcQAAAAAAAAAFMAZQBnAG8AZQAgAFUASQAAAApm+KgaAPioGgDhAAAAAAAAADieoAsAAAAAAQAAAAAAAAC0qBoAVjqg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xESESOxMRIRERESInuEEhEREREREREREREREREREREREREREREREREREREREREREREREREREREREREREREREREREREREREREREREREREREREREREREREAERERERgxERIhERERETTQ4REhERERERERERERERERERERERERERERERERERERERERERERERERERERERERERERERERERERERERERERERERERERERERERERD/ERERITsRMREhESEhIRE9ChEREREREREREREREREREREREREREREREREREREREREREREREREREREREREREREREREREREREREREREREREREREREREREREQAREREREeQhEREREREREhESaNUREREREREhERERIREREREREREREREREREREREREREREREREREREREREREREREREREREREREREREREREREREREREREREREP8REREREYIRERERERERERESE5BRIRERIRESESERERERERERERERERERERERERERERERERERERERERERERERERERERERERERERERERERERERERERERERERABERERESE4ETERERERERIRERMTmFERIRIhERESEREREREREREREREREREREREREREREREREREREREREREREREREREREREREREREREREREREREREREREREQ/xERERERF/IRERERESERERERERTQUREhEREREREREREREREREREREREREREREREREREREREREREREREREREREREREREREREREREREREREREREREREREREAERERERESLnERERERERESESERIREviiERERIRERERERERERERERERERERERERERERERERERERERERERERERERERERERERERERERERERERERERERERERERD/ERERESESGjERERERESERERIhEiER8MISEREREREREREREREREREREREREREREREREREREREREREREREREREREREREREREREREREREREREREREREREREQAREREREhERGxEREREREREREhESESExGgwSERIRIREREREREREREREREREREREREREREREREREREREREREREREREREREREREREREREREREREREREREREREP8REREREREhORERERERERERESEREREiE6BTERERERERERERERERERERERERERERERERERERERERERERERERERERERERERERERERERERERERERERERERERABEREREREhESOiERERERESERESESETRUQh4OEREREhEhERERESEREREREREREREREREREREREREREREREREREREREREREREREREREREREREREREREREREQ/xERERERERESbyEREREREREhESEVC5qpsNbg8iEhEhERISEhEREREREREREREREREREREREREREREREREREREREREREREREREREREREREREREREREREREAERERERESERERahESEREREhETERuDIhESJaCYtREhEiEREREhERERERERERERERERERERERERERERERERERERERERERERERERERERERERERERERERERERD/ERERERERERESShIRESERESESHaERESERERPQsFERESIREREhEREREREREREREREREREREREREREREREREREREREREREREREREREREREREREREREREREQARERERERERIREhTREhERERERERsSIREREiEREV8LchERESEREREREREREREREREREREREREREREREREREREREREREREREREREREREREREREREREREREREP8REREREhERESEhPRERESERExEwERERIRESESERFbDBEhERERERERERERERERERERERERERERERERERERERERERERERERERERERERERERERERERERERERABERERERERERETERPRIRERESEREEERERESERIRISEVgMEhESEREREREREREREREREREREREREREREREREREREREREREREREREREREREREREREREREREREQ/xEREREREhERESIRHTIRERESEhaxERERERIRIhIRESeQQhEREREREREREREREREREREREREREREREREREREREREREREREREREREREREREREREREREREREAERERERERERERERERH0IREREhITpRESESERERERESERJglxEREhERERERESESERERERERERERERERERERERERERERERERERERERERERERERERERERERERD/ERERERERERERERERJEIRIRERERtCESERERERERERERIToHEREiEREREiERIRIhERIREREREREREREREREREREREREREREREREREREREREREREREREREQARERERERERERERERERMyESERMSMWkTERIREREREhESERExOw4RERIREREREREhERIREiEREREREREREREREREREREREREREREREREREREREREREREREREP8REREREREREREREREhESESESERIeoREhEREREREREREREiFNhhEREhESESERERESERERERERERERERERERERERERERERERERERERERERERERERERERERABERERERERERERERERERIRERESESIZUREREREREREREhEhERFsCjFJiMISESERESEhIRESIREREREREREREREREREREREREREREREREREREREREREREREQ/x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D//w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Bv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I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i55eJo5B6D0Sv9pJFbRKqp1iij1bAerg158Ku9JRjFU=</DigestValue>
    </Reference>
    <Reference Type="http://www.w3.org/2000/09/xmldsig#Object" URI="#idOfficeObject">
      <DigestMethod Algorithm="http://www.w3.org/2001/04/xmlenc#sha256"/>
      <DigestValue>LU/fRybc8PP+/wTRqgLSjX8wlw3DpL50sACpsaEvUa8=</DigestValue>
    </Reference>
    <Reference Type="http://uri.etsi.org/01903#SignedProperties" URI="#idSignedProperties">
      <Transforms>
        <Transform Algorithm="http://www.w3.org/TR/2001/REC-xml-c14n-20010315"/>
      </Transforms>
      <DigestMethod Algorithm="http://www.w3.org/2001/04/xmlenc#sha256"/>
      <DigestValue>aAd+bqWwVHSz6DE6AecjdHLX94RlIe1tmvkXT17JdQ8=</DigestValue>
    </Reference>
    <Reference Type="http://www.w3.org/2000/09/xmldsig#Object" URI="#idValidSigLnImg">
      <DigestMethod Algorithm="http://www.w3.org/2001/04/xmlenc#sha256"/>
      <DigestValue>EF6wJV87Za/jwp5Bov1ClFpR7daaozXrLcPUIlW0cTw=</DigestValue>
    </Reference>
    <Reference Type="http://www.w3.org/2000/09/xmldsig#Object" URI="#idInvalidSigLnImg">
      <DigestMethod Algorithm="http://www.w3.org/2001/04/xmlenc#sha256"/>
      <DigestValue>OOBeN8qXDkoG0WTXVi7dSffxmPSLXfX+ufZ2zXOe8Aw=</DigestValue>
    </Reference>
  </SignedInfo>
  <SignatureValue>an0LGYOanqCAMF9HTmCAMt/dEQmV4PzYUd6u5CHKmeRHxb4tVU5/2ADKde9zrD7ymmQCMG0PcKLg
V8RZmrkcifolSwZicVYpdB2Ao9gzJKF3Y3IRQ7k8bk9eQP0C/pQr8cNm7OiDkS9eOqcDo8OrIcMG
KNOiOOEndHZa+n6M7yIBrNgPxbGtf/aYGGR/o4PuV2dFBt0CpJfdwXIfoVeUNuMemsGMJh2IHyYg
LLbe4aDtS7wMj3D0ZgqvG+2H5tY/G3ES1sezY3A+G0h1ReDNr5kaQ2NK+lcs3ZIlPQowcOxUEszc
yW9ho3FW3+zoCr1hu0BuPHMGVwKCQi4G19I/iA==</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X1Y996A+gSQHBgYxqq19j8dM329nw4Gkzm1/D3ars8M=</DigestValue>
      </Reference>
      <Reference URI="/xl/comments1.xml?ContentType=application/vnd.openxmlformats-officedocument.spreadsheetml.comments+xml">
        <DigestMethod Algorithm="http://www.w3.org/2001/04/xmlenc#sha256"/>
        <DigestValue>11i2Fbw0iq0rOi6o0qBwZuGn1FqciVK0q7fk4J4FJQY=</DigestValue>
      </Reference>
      <Reference URI="/xl/comments2.xml?ContentType=application/vnd.openxmlformats-officedocument.spreadsheetml.comments+xml">
        <DigestMethod Algorithm="http://www.w3.org/2001/04/xmlenc#sha256"/>
        <DigestValue>/yyt6bcuSaw7Z0yS1kq092k9pe17OvHxI3sB34VMHBw=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Eh/DP7b0fKXQJSi5+bpLrLRtuMpLtxAnEeYk/0nZfgk=</DigestValue>
      </Reference>
      <Reference URI="/xl/drawings/drawing2.xml?ContentType=application/vnd.openxmlformats-officedocument.drawing+xml">
        <DigestMethod Algorithm="http://www.w3.org/2001/04/xmlenc#sha256"/>
        <DigestValue>FU6a/ph+f0l+d8D0xUAKP75rFaiFWj4AL1mkb8OI3Lg=</DigestValue>
      </Reference>
      <Reference URI="/xl/drawings/drawing3.xml?ContentType=application/vnd.openxmlformats-officedocument.drawing+xml">
        <DigestMethod Algorithm="http://www.w3.org/2001/04/xmlenc#sha256"/>
        <DigestValue>XPi4ZAbgi8Gvf68MAC1QvNN4UEnWAf9pnmlK0XB/WMc=</DigestValue>
      </Reference>
      <Reference URI="/xl/drawings/vmlDrawing1.vml?ContentType=application/vnd.openxmlformats-officedocument.vmlDrawing">
        <DigestMethod Algorithm="http://www.w3.org/2001/04/xmlenc#sha256"/>
        <DigestValue>eHAODVt4PUXIbk53HGDM/xjvEV5Zf6viE2APDWEa6Jw=</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W+WTaCax1bnkIFKyyf4FZU6lG08r9DhpzArBcMPRxWg=</DigestValue>
      </Reference>
      <Reference URI="/xl/drawings/vmlDrawing4.vml?ContentType=application/vnd.openxmlformats-officedocument.vmlDrawing">
        <DigestMethod Algorithm="http://www.w3.org/2001/04/xmlenc#sha256"/>
        <DigestValue>vRM7ksefhq/KSg5a+zMgW3dxZvr9+5a2esi51WpHybs=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DnF4dRh0qYxqnFp9NGyCHO+ry54Z5OyGcNbV8FYbPY4=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41sg1Wnz/aS48TpIy5q6c1X7xQXNMAM0lycZ39bUyD0=</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fxNXW3X0Widt356oPXQrTKzySzJSW+DtjE8n0hPlXn0=</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1GRJ1FS1J+Q2lgWBKFa1lldZ1wDtwfpMEvg62au8zSg=</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/NLahIh3sVWJn/pyRVy/K6eyg2Wjm+YnWb/4e/9ZoKU=</DigestValue>
      </Reference>
      <Reference URI="/xl/media/image10.jpeg?ContentType=image/jpeg">
        <DigestMethod Algorithm="http://www.w3.org/2001/04/xmlenc#sha256"/>
        <DigestValue>bPYCJW0kyas4ybQbjIO76sAL12nmR4byqNR8h3glpjY=</DigestValue>
      </Reference>
      <Reference URI="/xl/media/image2.emf?ContentType=image/x-emf">
        <DigestMethod Algorithm="http://www.w3.org/2001/04/xmlenc#sha256"/>
        <DigestValue>ybjr5TGQ0wC2/M/rMUOsEjuWeiTasUYFXfIl6zg7bto=</DigestValue>
      </Reference>
      <Reference URI="/xl/media/image3.emf?ContentType=image/x-emf">
        <DigestMethod Algorithm="http://www.w3.org/2001/04/xmlenc#sha256"/>
        <DigestValue>f5Ug7ZRG2lpwdljw4fRl2hou/IFOxPn1rHz+fSWvigw=</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CwRDvf02Box7cX0JmH5MS6xH7fe/NZeLQNDrFrWTMLU=</DigestValue>
      </Reference>
      <Reference URI="/xl/printerSettings/printerSettings1.bin?ContentType=application/vnd.openxmlformats-officedocument.spreadsheetml.printerSettings">
        <DigestMethod Algorithm="http://www.w3.org/2001/04/xmlenc#sha256"/>
        <DigestValue>iWC2HQrR8GlIYDRy5SJQ+gmyoPwp3ri3kU8MZoPqAP4=</DigestValue>
      </Reference>
      <Reference URI="/xl/printerSettings/printerSettings2.bin?ContentType=application/vnd.openxmlformats-officedocument.spreadsheetml.printerSettings">
        <DigestMethod Algorithm="http://www.w3.org/2001/04/xmlenc#sha256"/>
        <DigestValue>j7o39yCVX7prxOTrAfkd0u05JqcGxDxohjDML3b0HAw=</DigestValue>
      </Reference>
      <Reference URI="/xl/printerSettings/printerSettings3.bin?ContentType=application/vnd.openxmlformats-officedocument.spreadsheetml.printerSettings">
        <DigestMethod Algorithm="http://www.w3.org/2001/04/xmlenc#sha256"/>
        <DigestValue>0iyZgaoGx736vjdLZXMpeJ2NhW123+Z87g+lVqyfhXA=</DigestValue>
      </Reference>
      <Reference URI="/xl/printerSettings/printerSettings4.bin?ContentType=application/vnd.openxmlformats-officedocument.spreadsheetml.printerSettings">
        <DigestMethod Algorithm="http://www.w3.org/2001/04/xmlenc#sha256"/>
        <DigestValue>0iyZgaoGx736vjdLZXMpeJ2NhW123+Z87g+lVqyfhXA=</DigestValue>
      </Reference>
      <Reference URI="/xl/sharedStrings.xml?ContentType=application/vnd.openxmlformats-officedocument.spreadsheetml.sharedStrings+xml">
        <DigestMethod Algorithm="http://www.w3.org/2001/04/xmlenc#sha256"/>
        <DigestValue>5Kvv4P6Yw+XMTPR6NhZckhFG3zqxEJ2E3CxFh3266TQ=</DigestValue>
      </Reference>
      <Reference URI="/xl/styles.xml?ContentType=application/vnd.openxmlformats-officedocument.spreadsheetml.styles+xml">
        <DigestMethod Algorithm="http://www.w3.org/2001/04/xmlenc#sha256"/>
        <DigestValue>1Yn3Cy/4Mu7/XnsqDnEdtO1mtKDCwZ86J9E+2sd6pWQ=</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r3UW+BUd5uQZ7eNBVhwBR0DkxKhCaB4MQ2OubLYKTTU=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H/5s8SHfS5UNm81u553WYqScHjby4lsJbR3rseQe5Wc=</DigestValue>
      </Reference>
      <Reference URI="/xl/worksheets/sheet2.xml?ContentType=application/vnd.openxmlformats-officedocument.spreadsheetml.worksheet+xml">
        <DigestMethod Algorithm="http://www.w3.org/2001/04/xmlenc#sha256"/>
        <DigestValue>hARt1r7g7jw3ha3gisI+m0xY33udOJDLfFcIUpRbjQU=</DigestValue>
      </Reference>
      <Reference URI="/xl/worksheets/sheet3.xml?ContentType=application/vnd.openxmlformats-officedocument.spreadsheetml.worksheet+xml">
        <DigestMethod Algorithm="http://www.w3.org/2001/04/xmlenc#sha256"/>
        <DigestValue>IW92sA832INsAvNIMOOJ/LVj7JKw42TP+Jo07H5/jTs=</DigestValue>
      </Reference>
      <Reference URI="/xl/worksheets/sheet4.xml?ContentType=application/vnd.openxmlformats-officedocument.spreadsheetml.worksheet+xml">
        <DigestMethod Algorithm="http://www.w3.org/2001/04/xmlenc#sha256"/>
        <DigestValue>hETPGy8pQbC0ByPU9okcEfDWDkHYAgqsSX2IdLNQbBo=</DigestValue>
      </Reference>
    </Manifest>
    <SignatureProperties>
      <SignatureProperty Id="idSignatureTime" Target="#idPackageSignature">
        <mdssi:SignatureTime xmlns:mdssi="http://schemas.openxmlformats.org/package/2006/digital-signature">
          <mdssi:Format>YYYY-MM-DDThh:mm:ssTZD</mdssi:Format>
          <mdssi:Value>2017-01-04T18:38:29Z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A///////////////////////////////////gP///////////////////////////////////4AX//////////////////////////////////+AA///////////////////////////////////gAP//////////////////////////////////4EL//////////////////////////////////+AA///////////////////////////////////g////////////////////////////////////4AD//////////////////////////////////+A////////////////////////////////////gP///////////////////////////////////4AD//////////////////////////////////+AA///////////////////////////////////g////////////////////////////////////4AD//////////////////////////////////+AA///////////////////////////////////gyv//////////////////////////////////4P///////////////////////////////////+BM///////////////////////////////////gAP//////////////////////////////////4N3//////////////////////////////////+AA///////////////////////////////////g////////////////////////////////////4AD//////////////////////////////////+D////////////////////////////////////gAP//////////////////////////////////4AD//////////////////////////////////+AA///////////////////////////////////gQv//////////////////////////////////4AD//////////////////////////////////+BM///////////////////////////////////ggP//////////////////////////////////4AD//////////////////////////////////+D////////////////////////////////////gAP//////////////////////////////////4AD//////////////////////////////////+D////////////////////////////////////gAP//////////////////////////////////4AD//////////////////////////////////+DK///////////////////////////////////gAP//////////////////////////////////4AD//////////////////////////////////+AA///////////////////////////////////gAP//////////////////////////////////4AD//////////////////////////////////+BM///////////////////////////////////gAP//////////////////////////////////4AD//////////////////////////////////+AA///////////////////////////////////gP///////////////////////////////////4AD//////////////////////////////////+AA///////////////////////////////////gP///////////////////////////////////4HD//////////////////////////////////+AA///////////////////////////////////gAP//////////////////////////////////4HD//////////////////////////////////+AA///////////////////////////////////gAP//////////////////////////////////4Ez//////////////////////////////////+AA///////////////////////////////////gQ///////////////////////////////////4AD//////////////////////////////////+D////////////////////////////////////gAP//////////////////////////////////4HD//////////////////////////////////+AA///////////////////////////////////gAP//////////////////////////////////4AD//////////////////////////////////+AF///////////////////////////////////gAP//////////////////////////////////4D///////////////////////////////////+BM///////////////////////////////////ggP//////////////////////////////////4AD//////////////////////////////////+D////////////////////////////////////gAP//////////////////////////////////4D///////////////////////////////////+BC///////////////////////////////////gAP//////////////////////////////////4AD//////////////////////////////////+D////////////////////////////////////gTP//////////////////////////////////4P///////////////////////////////////+AA///////////////////////////////////gAP//////////////////////////////////4AD//////////////////////////////////+AA///////////////////////////////////gAP//////////////////////////////////4AD//////////////////////////////////+AA///////////////////////////////////gQ///////////////////////////////////4AD//////////////////////////////////+AA///////////////////////////////////gAP//////////////////////////////////4D///////////////////////////////////+AA///////////////////////////////////gD///////////////////////////////////4EH//////////////////////////////////+AA///////////////////////////////////gAP//////////////////////////////////4AD//////////////////////////////////+CC///////////////////////////////////gAP//////////////////////////////////4AD//////////////////////////////////+AA///////////////////////////////////gAP//////////////////////////////////4AD//////////////////////////////////+AA///////////////////////////////////gAP//////////////////////////////////4AD//////////////////////////////////+AA///////////////////////////////////gJ///////////////////////////////////4HD//////////////////////////////////+AA///////////////////////////////////gAP//////////////////////////////////4AD//////////////////////////////////+D////////////////////////////////////gAP//////////////////////////////////4AD//////////////////////////////////+AA///////////////////////////////////gAP//////////////////////////////////4AD//////////////////////////////////+AI///////////////////////////////////gP///////////////////////////////////4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2017-01-04T18:38:29Z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CIAQGtoBjiHaAYAVCIAAQAAAGAbMggAAAAAaBZoBjiHaAYAVCIAuB1oBgAAAABoFmgGlR7YUQMAAACcHthRAQAAADjDOQsIgg5SwFrVUYw3RQCAAQR1Dlz/dOBb/3SMN0UAZAEAAI1iYXaNYmF2UAoyCwAIAAAAAgAAAAAAAKw3RQAiamF2AAAAAAAAAADgOEUABgAAANQ4RQAGAAAAAAAAAAAAAADUOEUA5DdFAO7qYHYAAAAAAAIAAAAARQAGAAAA1DhFAAYAAABMEmJ2AAAAAAAAAADUOEUABgAAAAAAAAAQOEUAlS5gdgAAAAAAAgAA1DhF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IO9B4D4//8AAAAAAAAAAAAAAAAAAAAAEIO9B4D4//86lwAAAABFAPVxR3ccPkUA9XFHd5BcjAH+////jONCd/LgQnf0eEAI2GkmADh3QAisN0UAImphdgAAAAAAAAAA4DhFAAYAAADUOEUABgAAAAIAAAAAAAAATHdACLApZwZMd0AIAAAAALApZwb8N0UAjWJhdo1iYXYAAAAAAAgAAAACAAAAAAAABDhFACJqYXYAAAAAAAAAADo5RQAHAAAALDlFAAcAAAAAAAAAAAAAACw5RQA8OEUA7upgdgAAAAAAAgAAAABFAAcAAAAsOUUABwAAAEwSYnYAAAAAAAAAACw5RQAHAAAAAAAAAGg4RQCVLmB2AAAAAAACAAAsOUU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hQKg+P//8gEAAAAAAAD8ixwGgPj//wgAWH779v//AAAAAAAAAADgixwGgPj/////AAAAAEUA2b/YUWUHZlrRB2Za4uDlUSCNNAh43i0LnBsvC3scIVUiAIoBILNFAPSyRQB4G2gGIA0AhLi1RQCx4eVRIA0AhAAAAAAgjTQIuJExCKS0RQDQsQ5SnhsvCwAAAADQsQ5SIA0AAJwbLwsBAAAAAAAAAAcAAACcGy8LAAAAAAAAAAAos0UAZM7XUSAAAAD/////AAAAAAAAAAAVAAAAAAAAAHAAAAABAAAAAQAAACQAAAAkAAAAEAAAAAAAAAAAADQIuJExCAGzAQD/////OA0KxeizRQDos0UAerHlUQAAAAAYtkUAII00CIqx5VE4DQrFYHlACKizRQAvMAB1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AA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AAA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AA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AA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AA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AA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A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AAA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AA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A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AAA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AA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A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A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A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A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A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A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A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AAA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AA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A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A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A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A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A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A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A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A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A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A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A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A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A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AA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AAA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AA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AA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AA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AA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AA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AAA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AA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AA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AAAEBAQEBAQEBAQEBAQEBAQEBAQEBAQEBAQEBAQEBAQGJAQEBAQEBAQEBAQEBAQEBATcBAQEBAQEBAQEBAWICkIVHlAEkN5FgAQEBAQEBAQEBAQEBAQEBAQEBAQFKI2NwAQEBAXK+AQEBAU4KAQEBAQEBAQEBAQEBAQEBAQEBAQEBAQEBAQEBAQEBAQEBAQEBAQEBAQEBAQEBAQEBAQEBAQEBAQEBAQEBAQEBAQEBAQEBAQEBAQEBAQEBAQEBAQEBAQEBAQEBAQEBAQEBAQEBAQEBAQAA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AA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AAAEBAQEBAQEBAQEBAQEBAQEBAQEBAQEBAQEBAQEBAQ6GAQEBAQEBAQEBAQEBAQEBIa0BAQEBAQEBAQEBATEBAXErAbqkAQEBAQEBAoRqqp8BAQEBAQEBAQEBAQEBAQEBAZY8EIN+rgEBAQEBWX4BAQEBAQEBAQEBAQEBAQEBAQEBAQEBAQEBAQEBAQEBAQEBAQEBAQEBAQEBAQEBAQEBAQEBAQEBAQEBAQEBAQEBAQEBAQEBAQEBAQEBAQEBAQEBAQEBAQEBAQEBAQEBAQEBAQEBAQAA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AABAQEBAQEBAQEBAQEBAQEBAQEBAQEBAQEBAQEBAQFDAQEBAQEBAQEBAQEBAQEBAYw2AQEBAQEBAQEBAayjAQEBwQEBATzaAQEBAQEBYwYGYHZ+V6MBAQEBAQEBAQEBAarXAQEBAQEBLa2cewEBzwEBAQEBAQEBAQEBAQEBAQEBAQEBAQEBAQEBAQEBAQEBAQEBAQEBAQEBAQEBAQEBAQEBAQEBAQEBAQEBAQEBAQEBAQEBAQEBAQEBAQEBAQEBAQEBAQEBAQEBAQEBAQEBAQEBAQEAAA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AA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AABAQEBAQEBAQEBAQEBAQEBAQEBAQEBAQEBAQEBAYcnAQEBAQEBAQEBAQEBAQEBAYw2AQEBAQEBAQEBATp1AQEBVwEBAQFWEzUBAV++AQEBASc2AQEBAQE/MaTeZSk/hgEBAQEBAQEBAQEBAQEBAQ/PFAEBAXMBAQEBAQEBAQEBAQEBAQEBAQEBAQEBAQEBAQEBAQEBAQEBAQEBAQEBAQEBAQEBAQEBAQEBAQEBAQEBAQEBAQEBAQEBAQEBAQEBAQEBAQEBAQEBAQEBAQEBAQEBAQEAAA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AA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AA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AAA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AA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AA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AA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AAAQEBAQEBAQEBAQEBAQEBAQEBAQEBAQEBAQEBAaQBAQEBAQEBAQEBAQEBAQEBAQGMNgEBAQEBAQEBAQG/1wEBAXuxAQGUWAEBAQEBLk5/Co8BAX4BTAEBAQEBxYNGPAEBZRYBAQEBAQEBAcEBAQEBAQHYclQsOAEBAQEBAQEBAWylhgEBAQEBAQEBAQEBAQEBAQEBAQEBAQEBAQEBAQEBAQEBAQEBAQEBAQEBAQEBAQEBAQEBAQEBAQEBAQEBAQEBAQEBAQEBAQEBAQEBAQEBAQEBAAABAQEBAQEBAQEBAQEBAQEBAQEBAQEBAQEBAQFbuQEBAQEBAQEBAQEBAQEBAQEBAYw2AQEBAQEBAQEBAQ/UAQEBAc4BAYhnAQEBAQEBVwIBAQEBVgExAQEBAQFdS0OcAQGu1QEBAQEBAQFsKgEBAQEBAdYBAU0PVp04AQEBAQEBAQEFfYMBAQEBAQEBAQEBAQEBAQEBAQEBAQEBAQEBAQEBAQEBAQEBAQEBAQEBAQEBAQEBAQEBAQEBAQEBAQEBAQEBAQEBAQEBAQEBAQEBAQEBAQEAAAEBAQEBAQEBAQEBAQEBAQEBAQEBAQEBAQEBAUirAQEBAQEBAQEBAQEBAQEBAQEBjDYBAQEBAQEBAQEBAQEBAQEBAQEBAQEBAQEBAQEDUQEBAQE60qcBAQEBOTR/AJIBAa3IlAEBAQEBAZHOAQEBAQEB0wEBAQEBdpA6YyEBAQEBAQEBdq+VEAEBAQEBAQEBAQEBAQEBAQEBAQEBAQEBAQEBAQEBAQEBAQEBAQEBAQEBAQEBAQEBAQEBAQEBAQEBAQEBAQEBAQEBAQEBAQEBAQEBAQAA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AA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AAA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AA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A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AA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AA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AABAQEBAQEBAQEBAQEBAQEBAQEBAQEBAQEBXlkBAQEBAQEBAQEBAQEBAQEBAQEBAUkJAQEBAQEBAQEBAQEBAQEBAQEBAQEBAQEBAQEBAb0/p7W/F8DBJl7CYsNqkcMvUCUJLIQBAQEBAQEBAQEBAUCDAQEBlAEBAQEBAQEBAVEQAQEBAQEBAQEBAQEBAQEBAQEBASE0vGF2AQEBAQEBAQEBAQEBAQEBAQEBAQEBAQEBAQEBAQEBAQEBAQEBAQEBAQEBAQEBAQEBAQEBAQEBAQEBAQEAAA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AA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AABAQEBAQEBAQEBAQEBAQEBAQEBAQEBAQFXGAEBAQEBAQEBAQEBAQEBAQEBAQEBAQFvAQEBAQEBAQEBAQEBAQEBAQEBAQEBAQEBAQEBAQEBAQG2HbcBARs4AQEBAQEBAQEBAQEBAQEBAQEBAQEBAbgBAQEBnQEBAQEBAQEBLwEBAQEBAQEBAQEBAQEBAQEBAQEBAQEBAQEBAYecAQF/TnNIUgEBAQEBAQEBAQEBAQEBAQEBAQEBAQEBAQEBAQEBAQEBAQEBAQEBAQEBAQEBAQEBAQEA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A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A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A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A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A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A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A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A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A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A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A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A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A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A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A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A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A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A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A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A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A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A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A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A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A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A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A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BAU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BDd4RBi3ZYiDFTKCwxU///AAAAAKV2floAALzPRQBIAv90AAAAAEBRIgAQz0UAUPOmdgAAAAAAAENoYXJVcHBlclcAAUN3dEGLdvzPRQAAAAAAaM9FAIABBHUOXP904Fv/dGjPRQBkAQAAjWJhdo1iYXbQwicAAAgAAAACAAAAAAAAiM9FACJqYXYAAAAAAAAAAMLQRQAJAAAAsNBFAAkAAAAAAAAAAAAAALDQRQDAz0UA7upgdgAAAAAAAgAAAABFAAkAAACw0EUACQAAAEwSYnYAAAAAAAAAALDQRQAJAAAAAAAAAOzPRQCVLmB2AAAAAAACAACw0EU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QE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EN3hEGLdliIMVMoLDFT//8AAAAApXZ+WgAAvM9FAEgC/3QAAAAAQFEiABDPRQBQ86Z2AAAAAAAAQ2hhclVwcGVyVwABQ3d0QYt2/M9FAAAAAABoz0UAgAEEdQ5c/3TgW/90aM9FAGQBAACNYmF2jWJhdtDCJwAACAAAAAIAAAAAAACIz0UAImphdgAAAAAAAAAAwtBFAAkAAACw0EUACQAAAAAAAAAAAAAAsNBFAMDPRQDu6mB2AAAAAAACAAAAAEUACQAAALDQRQAJAAAATBJidgAAAAAAAAAAsNBFAAkAAAAAAAAA7M9FAJUuYHYAAAAAAAIAALDQRQAJAAAAZHYACAAAAAAlAAAADAAAAAEAAAAYAAAADAAAAP8AAAISAAAADAAAAAEAAAAeAAAAGAAAACoAAAAFAAAAhQAAABYAAAAlAAAADAAAAAEAAABUAAAAqAAAACsAAAAFAAAAgwAAABUAAAABAAAAqwoNQnIcDUIrAAAABQAAAA8AAABMAAAAAAAAAAAAAAAAAAAA//////////9sAAAARgBpAHIAbQBhACAAbgBvACAAdgDhAGwAaQBkAGEARQAGAAAAAwAAAAUAAAALAAAABwAAAAQAAAAHAAAACAAAAAQAAAAGAAAABwAAAAMAAAADAAAACAAAAAcAAABLAAAAQAAAADAAAAAFAAAAIAAAAAEAAAABAAAAEAAAAAAAAAAAAAAAQAEAAKAAAAAAAAAAAAAAAEABAACgAAAAUgAAAHABAAACAAAAFAAAAAkAAAAAAAAAAAAAALwCAAAAAAAAAQICIlMAeQBzAHQAZQBtAAAAAAAAAAAAFwEAAAAAAAAsg70HgPj//wAAAAAAAAAAAAAAAAAAAAAQg70HgPj//zqXAAAAAEUA9XFHdxw+RQD1cUd3kFyMAf7///+M40J38uBCd/R4QAjYaSYAOHdACKw3RQAiamF2AAAAAAAAAADgOEUABgAAANQ4RQAGAAAAAgAAAAAAAABMd0AIsClnBkx3QAgAAAAAsClnBvw3RQCNYmF2jWJhdgAAAAAACAAAAAIAAAAAAAAEOEUAImphdgAAAAAAAAAAOjlFAAcAAAAsOUUABwAAAAAAAAAAAAAALDlFADw4RQDu6mB2AAAAAAACAAAAAEUABwAAACw5RQAHAAAATBJidgAAAAAAAAAALDlFAAcAAAAAAAAAaDhFAJUuYHYAAAAAAAIAACw5RQ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CIAQGtoBjiHaAYAVCIAAQAAAGAbMggAAAAAaBZoBjiHaAYAVCIAuB1oBgAAAABoFmgGlR7YUQMAAACcHthRAQAAADjDOQsIgg5SwFrVUYw3RQCAAQR1Dlz/dOBb/3SMN0UAZAEAAI1iYXaNYmF2UAoyCwAIAAAAAgAAAAAAAKw3RQAiamF2AAAAAAAAAADgOEUABgAAANQ4RQAGAAAAAAAAAAAAAADUOEUA5DdFAO7qYHYAAAAAAAIAAAAARQAGAAAA1DhFAAYAAABMEmJ2AAAAAAAAAADUOEUABgAAAAAAAAAQOEUAlS5gdgAAAAAAAgAA1DhF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IUCoPj///IBAAAAAAAA/IscBoD4//8IAFh++/b//wAAAAAAAAAA4IscBoD4/////wAAAAA0CHilKwv+nf90b4k2UnMZAQIAAAAAeN4tC4y0RQBjFSG+IgCKAUmMNlJMs0UAAAAAACCNNAiMtEUAJIiAEpSzRQDZizZSUwBlAGcAbwBlACAAVQBJAAAAAAD1izZSZLRFAOEAAAAMs0UAS+TmUUjjaQbhAAAAAQAAAJalKwsAAEUA6uPmUQQAAAAFAAAAAAAAAAAAAAAAAAAAlqUrCxi1RQAlizZS4Ho1CwQAAAAgjTQIAAAAAEmLNlIAAAAAAABlAGcAbwBlACAAVQBJAAAACpTos0UA6LNFAOEAAACEs0UAAAAAAHilKwsAAAAAAQAAAAAAAACos0UALzAAdW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B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AA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AA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AAA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AA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AA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AAA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A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AA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AAA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A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AA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AA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A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A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A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A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A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A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A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AA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AAA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A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A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A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A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A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A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A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A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A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A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A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A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A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AA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AABAQEBAQEBAQEBAQEBAQEBAQEBAQEBAQEBAQEBAQEBAQE3AQEBAQEBAQEBAQE/Bn5MAQEBAQEBWZ7XAQEBAQEBAQEBAQEB35A9AQEBAQEBAQEBAQEBAQEBAQEBAQEBAQEBAQEBAQEBAQEBAQEBAQEBAQEBAQEBAQEBAQEBAQEBAQEBAQEBAQEBAQEBAQEBAQEBAQEBAQEBAQEBAQEBAQEBAQEBAQEBAQEBAQEBAQEBAQEBAQEBAQEBAQEBAQEBAQEBAQEBAQEBAQEBAQEBAQEBAQEAAA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AA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AABAQEBAQEBAQEBAQEBAQEBAQEBAQEBAQEBAQEBAQEBAYThAQEBAQEBAQEBAQEBAQFMAQEBSs8vGgEBzuICAQEBAQEBAQEBAQEBAQEBAT9+SwEBAQEBAQEBAQEBAQEBAQEBAQEBAQEBAQEBAQEBAQEBAQEBAQEBAQEBAQEBAQEBAQEBAQEBAQEBAQEBAQEBAQEBAQEBAQEBAQEBAQEBAQEBAQEBAQEBAQEBAQEBAQEBAQEBAQEBAQEBAQEBAQEBAQEBAQEBAQEBAQEBAQEBAQEBAQEAAA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AA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AA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AAA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AA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AA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AA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AA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AABAQEBAQEBAQEBAQEBAQEBAQEBAQEBAQEBAQEBAQEOhgEBAQEBAQEBAQEBAQEBASGtAQEBAQEBAQEBAQExAQFxKwG6pAEBAQEBAQKEaqqfAQEBAQEBAQEBAQEBAQEBAQGWPBCDfq4BAQEBAVl+AQEBAQEBAQEBAQEBAQEBAQEBAQEBAQEBAQEBAQEBAQEBAQEBAQEBAQEBAQEBAQEBAQEBAQEBAQEBAQEBAQEBAQEBAQEBAQEBAQEBAQEBAQEBAQEBAQEBAQEBAQEBAQEBAQEBAQEAA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AA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AA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AAA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AA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AA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AAA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AA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AABAQEBAQEBAQEBAQEBAQEBAQEBAQEBAQEBAQEBRHgBAQEBAQEBAQEBAQEBAQEBAYxuAQEBAQEBAQEBAZEBAQEBxBwBAQEmAQEBV4+4AQEBAQE2ywEBqQEBAQEBzttqARBDAQEBBSNiNSABAQEBAQFFRwEBYQEBe6APawEBAQEBAQEBAQEBAQEBAQEBAQEBAQEBAQEBAQEBAQEBAQEBAQEBAQEBAQEBAQEBAQEBAQEBAQEBAQEBAQEBAQEBAQEBAQEBAQEBAQEBAQEBAQEBAQEBAQEAAAEBAQEBAQEBAQEBAQEBAQEBAQEBAQEBAQEBAQGYWgEBAQEBAQEBAQEBAQEBAQEBjDYBAQEBAQEBAQEBtQEBAQEaxgEBAaEBAQFEXRK6AQEBAQR0AQXMAQEBAQFlzzM/AXRmAQEBAQFBg0Z+OwEBAQG5AYwnAQEBAQEyp40BAQEBAQEBAQEBAQEBAQEBAQEBAQEBAQEBAQEBAQEBAQEBAQEBAQEBAQEBAQEBAQEBAQEBAQEBAQEBAQEBAQEBAQEBAQEBAQEBAQEBAQEBAQEBAQEBAQAA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A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AAAEBAQEBAQEBAQEBAQEBAQEBAQEBAQEBAQEBAQGkAQEBAQEBAQEBAQEBAQEBAQEBjDYBAQEBAQEBAQEBv9cBAQF7sQEBlFgBAQEBAS5OfwqPAQF+AUwBAQEBAcWDRjwBAWUWAQEBAQEBAQHBAQEBAQEB2HJULDgBAQEBAQEBAQFspYYBAQEBAQEBAQEBAQEBAQEBAQEBAQEBAQEBAQEBAQEBAQEBAQEBAQEBAQEBAQEBAQEBAQEBAQEBAQEBAQEBAQEBAQEBAQEBAQEBAQEBAQEBAQAA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AA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AAA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AA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AA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AAAEBAQEBAQEBAQEBAQEBAQEBAQEBAQEBAQEBiEEBAQEBAQEBAQEBAQEBAQEBAQEBSRYBAQEBAQEBAQEBAQEBAQEBAQEBAQEBAQEBAQEBAbp+AQHGMTsBAQEPGAEBAQEBAQEBAQHHAQEBVwEBAQEBAXWVAZIBAQEBAQEBAQEBAQFDAQEBAXs2mUYOWQEBBbswAQEBAQEBAQEBAQEBAQEBAQEBAQEBAQEBAQEBAQEBAQEBAQEBAQEBAQEBAQEBAQEBAQEBAQEBAQEBAQEBAQEBAQEBAQA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A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AAAEBAQEBAQEBAQEBAQEBAQEBAQEBAQEBAQHEKwEBAQEBAQEBAQEBAQEBAQEBAQEBa6ABAQEBAQEBAQEBAQEBAQEBAQCjAQEBAQEBAQEBEW+GMQFxMSkBAZpoAQEBAQEBAQEBAQEBAQEBAQEBAQEBAVcBAX9mAQEBAQEBAQEBj30BAQEBAQEBAQEBAQEBAQEBjAkZXVEFAQEBAQEBAQEBAQEBAQEBAQEBAQEBAQEBAQEBAQEBAQEBAQEBAQEBAQEBAQEBAQEBAQEBAQEBAQEBAQEBAQAA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AABAQEBAQEBAQEBAQEBAQEBAQEBAQEBAQEBoQEBAQEBAQEBAQEBAQEBAQEBAQEBAQK7AQEBAQEBAQEBAQEBAQEBAQEBAQEBAQEBAQEBAQEBAQFTUgBEAQFRAQEBAQEBAQEBAQEBAQEBAQEBAQEBARZ/AQEBXwEBAQEBAQEBAbwBAQEBAQEBAQEBAQEBAQEBAQEBAQEBAb0VtDq+AQEBAQEBAQEBAQEBAQEBAQEBAQEBAQEBAQEBAQEBAQEBAQEBAQEBAQEBAQEBAQEBAQEBAQEBAQEAAA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AA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A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A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A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A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A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A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A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A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A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A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A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A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A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A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A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A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A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A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A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A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A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A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A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A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A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A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A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A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QF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BAQ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+5cjZAljbiwIsQ3gI3LtXPSLW/8=</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Bdby9LQBQi1tpPc6Qd5NECAVX9g=</DigestValue>
    </Reference>
    <Reference URI="#idValidSigLnImg" Type="http://www.w3.org/2000/09/xmldsig#Object">
      <DigestMethod Algorithm="http://www.w3.org/2000/09/xmldsig#sha1"/>
      <DigestValue>/iF3gW8LcZX73TSN/YSuXaqRQBI=</DigestValue>
    </Reference>
    <Reference URI="#idInvalidSigLnImg" Type="http://www.w3.org/2000/09/xmldsig#Object">
      <DigestMethod Algorithm="http://www.w3.org/2000/09/xmldsig#sha1"/>
      <DigestValue>Sn8bVcLYiiIS60l2Mbi536c4rU4=</DigestValue>
    </Reference>
  </SignedInfo>
  <SignatureValue>amYKfKJeP6+JsF0DQ5K9PXVeSrvk3FYXixeTuTshOCvTAsi6kylZNgdYYgnbqfbKMZBjK65Lxzvf
UHbaMMZTgA1TKmn013d50+wQ/SFVWCTy9ijhp5Yluid5ISlvIRgj4iFQwJSeTsLDPMNcIPrqgYjU
KnZ7QvSpe+kuoiwSOj7szyDe7WNmxDhQNsBPDWeUKYhOepKJBD1lls0dfouwsUc6aRmkicNT/rSf
odqIaPoCDD4JyYS9G6NFBFJMBkf/+oDnKifrkVKBDIM5zLjktQku8CzZTaeAYVMDskD7NhGxqjcD
eD2XwHBhjXvThero9GyaiKi2PB7B37Fu2BNhXw==</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DkFeF0P62SeYxYplUmj53WCC4n0=</DigestValue>
      </Reference>
      <Reference URI="/xl/media/image3.emf?ContentType=image/x-emf">
        <DigestMethod Algorithm="http://www.w3.org/2000/09/xmldsig#sha1"/>
        <DigestValue>ro/r0Cc1QocBBTKRvPGOAmmCIso=</DigestValue>
      </Reference>
      <Reference URI="/xl/media/image5.png?ContentType=image/png">
        <DigestMethod Algorithm="http://www.w3.org/2000/09/xmldsig#sha1"/>
        <DigestValue>X8ifBPrZdk/1pGH6XtoivWXMYRg=</DigestValue>
      </Reference>
      <Reference URI="/xl/media/image1.emf?ContentType=image/x-emf">
        <DigestMethod Algorithm="http://www.w3.org/2000/09/xmldsig#sha1"/>
        <DigestValue>7t1fyK3y+XdjOa6KzEHJU+CLlKs=</DigestValue>
      </Reference>
      <Reference URI="/xl/media/image2.emf?ContentType=image/x-emf">
        <DigestMethod Algorithm="http://www.w3.org/2000/09/xmldsig#sha1"/>
        <DigestValue>x/27mgwL8Pow5iYQsLWl2/YzRGg=</DigestValue>
      </Reference>
      <Reference URI="/xl/theme/theme1.xml?ContentType=application/vnd.openxmlformats-officedocument.theme+xml">
        <DigestMethod Algorithm="http://www.w3.org/2000/09/xmldsig#sha1"/>
        <DigestValue>R4kIvsVDsowaZpCdS6qlPBKvBng=</DigestValue>
      </Reference>
      <Reference URI="/xl/styles.xml?ContentType=application/vnd.openxmlformats-officedocument.spreadsheetml.styles+xml">
        <DigestMethod Algorithm="http://www.w3.org/2000/09/xmldsig#sha1"/>
        <DigestValue>mNvWsv10YunCRl28jEYasQHjVgA=</DigestValue>
      </Reference>
      <Reference URI="/xl/sharedStrings.xml?ContentType=application/vnd.openxmlformats-officedocument.spreadsheetml.sharedStrings+xml">
        <DigestMethod Algorithm="http://www.w3.org/2000/09/xmldsig#sha1"/>
        <DigestValue>zU8DAXUt5LMlMQ/vyBSXSwcCsU4=</DigestValue>
      </Reference>
      <Reference URI="/xl/printerSettings/printerSettings1.bin?ContentType=application/vnd.openxmlformats-officedocument.spreadsheetml.printerSettings">
        <DigestMethod Algorithm="http://www.w3.org/2000/09/xmldsig#sha1"/>
        <DigestValue>PeecY2SFdRx6JcirgtpeK8p1DGg=</DigestValue>
      </Reference>
      <Reference URI="/xl/drawings/vmlDrawing2.vml?ContentType=application/vnd.openxmlformats-officedocument.vmlDrawing">
        <DigestMethod Algorithm="http://www.w3.org/2000/09/xmldsig#sha1"/>
        <DigestValue>fh/OnSZKoSVnqdKh7j03RAIOwp4=</DigestValue>
      </Reference>
      <Reference URI="/xl/media/image6.jpeg?ContentType=image/jpeg">
        <DigestMethod Algorithm="http://www.w3.org/2000/09/xmldsig#sha1"/>
        <DigestValue>t02czBjOGtjPSakqWFT7mgwfR1U=</DigestValue>
      </Reference>
      <Reference URI="/xl/media/image4.jpeg?ContentType=image/jpeg">
        <DigestMethod Algorithm="http://www.w3.org/2000/09/xmldsig#sha1"/>
        <DigestValue>KNwJdxHNkLzlEenz5dM/rDpc/uQ=</DigestValue>
      </Reference>
      <Reference URI="/xl/comments2.xml?ContentType=application/vnd.openxmlformats-officedocument.spreadsheetml.comments+xml">
        <DigestMethod Algorithm="http://www.w3.org/2000/09/xmldsig#sha1"/>
        <DigestValue>HREE5NCwx1SlHucIRKXe85FeN/Y=</DigestValue>
      </Reference>
      <Reference URI="/xl/printerSettings/printerSettings4.bin?ContentType=application/vnd.openxmlformats-officedocument.spreadsheetml.printerSettings">
        <DigestMethod Algorithm="http://www.w3.org/2000/09/xmldsig#sha1"/>
        <DigestValue>4BCvoalNEbb3oV5uMlBvti0qggk=</DigestValue>
      </Reference>
      <Reference URI="/xl/calcChain.xml?ContentType=application/vnd.openxmlformats-officedocument.spreadsheetml.calcChain+xml">
        <DigestMethod Algorithm="http://www.w3.org/2000/09/xmldsig#sha1"/>
        <DigestValue>TCoKFPIMwTq4tjW45ewH7+wKDls=</DigestValue>
      </Reference>
      <Reference URI="/xl/printerSettings/printerSettings2.bin?ContentType=application/vnd.openxmlformats-officedocument.spreadsheetml.printerSettings">
        <DigestMethod Algorithm="http://www.w3.org/2000/09/xmldsig#sha1"/>
        <DigestValue>OnA3wIsGcqYRLjmrmolOe/JLYwY=</DigestValue>
      </Reference>
      <Reference URI="/xl/externalLinks/externalLink1.xml?ContentType=application/vnd.openxmlformats-officedocument.spreadsheetml.externalLink+xml">
        <DigestMethod Algorithm="http://www.w3.org/2000/09/xmldsig#sha1"/>
        <DigestValue>BXeMFWzTjn08MdroiPQjpMbQXXs=</DigestValue>
      </Reference>
      <Reference URI="/xl/externalLinks/externalLink2.xml?ContentType=application/vnd.openxmlformats-officedocument.spreadsheetml.externalLink+xml">
        <DigestMethod Algorithm="http://www.w3.org/2000/09/xmldsig#sha1"/>
        <DigestValue>N9KKq3e+X8GJ4YOTCl12y7gd88w=</DigestValue>
      </Reference>
      <Reference URI="/xl/externalLinks/externalLink3.xml?ContentType=application/vnd.openxmlformats-officedocument.spreadsheetml.externalLink+xml">
        <DigestMethod Algorithm="http://www.w3.org/2000/09/xmldsig#sha1"/>
        <DigestValue>4sTLuFvEFW6GWgYrbx5YZB81eEI=</DigestValue>
      </Reference>
      <Reference URI="/xl/externalLinks/externalLink4.xml?ContentType=application/vnd.openxmlformats-officedocument.spreadsheetml.externalLink+xml">
        <DigestMethod Algorithm="http://www.w3.org/2000/09/xmldsig#sha1"/>
        <DigestValue>OFLHfjW/BTCl6hd2cQM3UiFVSWw=</DigestValue>
      </Reference>
      <Reference URI="/xl/printerSettings/printerSettings3.bin?ContentType=application/vnd.openxmlformats-officedocument.spreadsheetml.printerSettings">
        <DigestMethod Algorithm="http://www.w3.org/2000/09/xmldsig#sha1"/>
        <DigestValue>4BCvoalNEbb3oV5uMlBvti0qggk=</DigestValue>
      </Reference>
      <Reference URI="/xl/media/image7.png?ContentType=image/png">
        <DigestMethod Algorithm="http://www.w3.org/2000/09/xmldsig#sha1"/>
        <DigestValue>vbG+gTxGr6BusXy/W7WZeUj3RwQ=</DigestValue>
      </Reference>
      <Reference URI="/xl/drawings/vmlDrawing1.vml?ContentType=application/vnd.openxmlformats-officedocument.vmlDrawing">
        <DigestMethod Algorithm="http://www.w3.org/2000/09/xmldsig#sha1"/>
        <DigestValue>YSYKXY1hXxBylywciTjllPHofCk=</DigestValue>
      </Reference>
      <Reference URI="/xl/drawings/drawing1.xml?ContentType=application/vnd.openxmlformats-officedocument.drawing+xml">
        <DigestMethod Algorithm="http://www.w3.org/2000/09/xmldsig#sha1"/>
        <DigestValue>5g/Ov85una7VC6ZXgpXDPB/6hBI=</DigestValue>
      </Reference>
      <Reference URI="/xl/drawings/vmlDrawing3.vml?ContentType=application/vnd.openxmlformats-officedocument.vmlDrawing">
        <DigestMethod Algorithm="http://www.w3.org/2000/09/xmldsig#sha1"/>
        <DigestValue>gWn/bot298fr0NhuP3pvYdpKSWI=</DigestValue>
      </Reference>
      <Reference URI="/xl/media/image9.jpeg?ContentType=image/jpeg">
        <DigestMethod Algorithm="http://www.w3.org/2000/09/xmldsig#sha1"/>
        <DigestValue>7RxKIF4abP3JR5lbP1U3vg+RFEQ=</DigestValue>
      </Reference>
      <Reference URI="/xl/drawings/vmlDrawing4.vml?ContentType=application/vnd.openxmlformats-officedocument.vmlDrawing">
        <DigestMethod Algorithm="http://www.w3.org/2000/09/xmldsig#sha1"/>
        <DigestValue>QvjGATHfuMcecOtuJnBWAYWzS4k=</DigestValue>
      </Reference>
      <Reference URI="/xl/media/image10.jpeg?ContentType=image/jpeg">
        <DigestMethod Algorithm="http://www.w3.org/2000/09/xmldsig#sha1"/>
        <DigestValue>96rIdr6Mr8nucfc3vBUzEgL/Jak=</DigestValue>
      </Reference>
      <Reference URI="/xl/worksheets/sheet3.xml?ContentType=application/vnd.openxmlformats-officedocument.spreadsheetml.worksheet+xml">
        <DigestMethod Algorithm="http://www.w3.org/2000/09/xmldsig#sha1"/>
        <DigestValue>AynT1OOYxVIvEW++mPf46bb30zs=</DigestValue>
      </Reference>
      <Reference URI="/xl/worksheets/sheet4.xml?ContentType=application/vnd.openxmlformats-officedocument.spreadsheetml.worksheet+xml">
        <DigestMethod Algorithm="http://www.w3.org/2000/09/xmldsig#sha1"/>
        <DigestValue>Mcc9cqnKcyW5oErk2wB86bAKIxM=</DigestValue>
      </Reference>
      <Reference URI="/xl/workbook.xml?ContentType=application/vnd.openxmlformats-officedocument.spreadsheetml.sheet.main+xml">
        <DigestMethod Algorithm="http://www.w3.org/2000/09/xmldsig#sha1"/>
        <DigestValue>8RYIqOrvkLwXGn3Y8McrkTRsCs0=</DigestValue>
      </Reference>
      <Reference URI="/xl/drawings/drawing2.xml?ContentType=application/vnd.openxmlformats-officedocument.drawing+xml">
        <DigestMethod Algorithm="http://www.w3.org/2000/09/xmldsig#sha1"/>
        <DigestValue>eKgwzaGNX02xnXQogvueo4aqEN8=</DigestValue>
      </Reference>
      <Reference URI="/xl/drawings/drawing3.xml?ContentType=application/vnd.openxmlformats-officedocument.drawing+xml">
        <DigestMethod Algorithm="http://www.w3.org/2000/09/xmldsig#sha1"/>
        <DigestValue>Kttd4wIpYQlYOJ2IwgZzYVDt5ec=</DigestValue>
      </Reference>
      <Reference URI="/xl/worksheets/sheet2.xml?ContentType=application/vnd.openxmlformats-officedocument.spreadsheetml.worksheet+xml">
        <DigestMethod Algorithm="http://www.w3.org/2000/09/xmldsig#sha1"/>
        <DigestValue>67Bs4AOXkE+5JVWuXlaODP6m0hU=</DigestValue>
      </Reference>
      <Reference URI="/xl/worksheets/sheet1.xml?ContentType=application/vnd.openxmlformats-officedocument.spreadsheetml.worksheet+xml">
        <DigestMethod Algorithm="http://www.w3.org/2000/09/xmldsig#sha1"/>
        <DigestValue>avL1gVwegWN5ashQbOjbbP1K7Pk=</DigestValue>
      </Reference>
      <Reference URI="/xl/media/image8.jpeg?ContentType=image/jpeg">
        <DigestMethod Algorithm="http://www.w3.org/2000/09/xmldsig#sha1"/>
        <DigestValue>Xacck+miE+FcZw5pdYMw6LejF0s=</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72u0QGA1Ijm8hUmxfMTvbYWPJ2c=</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6G6/iRVMvxTTEu4l9VeBopALFlY=</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ILjZ2LKLf20YfMmSmv/wWb6QISw=</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TpDnm1BQCsXYn8vxbB/Njg+U+wk=</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12"/>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G5yS2i2t6aQh4vXPY6M6PaJkd9Q=</DigestValue>
      </Reference>
    </Manifest>
    <SignatureProperties>
      <SignatureProperty Id="idSignatureTime" Target="#idPackageSignature">
        <mdssi:SignatureTime>
          <mdssi:Format>YYYY-MM-DDThh:mm:ssTZD</mdssi:Format>
          <mdssi:Value>2017-01-04T18:39:09Z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2017-01-04T18:39:09Z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9DhMVyMAXTXwOAjC2DgBAAAAtCPFOMC85jgg2JIICMLYOAEAAAC0I8U45CPFOADPIQgAzyEIlFcjAO1U8Dh0Rtg4AQAAALQjxTigVyMAgAGndA5conTgW6J0oFcjAGQBAAAAAAAAAAAAAIFitnSBYrZ0uDrPAQAIAAAAAgAAAAAAAMhXIwAWarZ0AAAAAAAAAAD4WCMABgAAAOxYIwAGAAAAAAAAAAAAAADsWCMAAFgjAOLqtXQAAAAAAAIAAAAAIwAGAAAA7FgjAAYAAABMErd0AAAAAAAAAADsWCMABgAAAODBRAIsWCMAii61dAAAAAAAAgAA7Fgj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BwDoPj///IBAAAAAAAA/EsKBID4//8IAFh++/b//wAAAAAAAAAA4EsKBID4/////wAAAAAAAQAAAACIAQAA4CYBAZy+IwA8wCMA1L8jAPVx93YbymcA/v///6o483aiNPN2AAAAAIjmNgCwxjYAUAA2AAAAAACA5jYA5L8jAH1TtHQAADAAAAAAAJRUtHQGCGHbUAA2ALDGNgAAAAAAgWK2dIFitnTgvyMAAAgAAAACAAAAAAAABMAjABZqtnQAAAAAAAAAADbBIwAHAAAAKMEjAAcAAAAAAAAAAAAAACjBIwA8wCMA4uq1dAAAAAAAAgAAAAAjAAcAAAAowSMABwAAAEwSt3QAAAAAAAAAACjBIwAHAAAA4MFEAmjAIwCKLrV0AAAAAAACAAAowSM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HAOg+P//8gEAAAAAAAD8SwoEgPj//wgAWH779v//AAAAAAAAAADgSwoEgPj/////AAAAAPN2AAAAALly2nRhIdt0EAYIAIICAAAop30LAAAAAC0PIXkiAIoBAAAAAAAAAACCAgAAEAYIAMynIwAj4PJ2EAYIAAAAAADopyMAxZbadLADfQAAAAAATPRlcQIAAAAAAAAAAAAAADjvxAFEqCMA/rMlcxAGCACCAgAAAgAAAAAAAAAGAAAAgAGndAAAAADQhqUHgAGndJ8QEwC9EQriRKgjADaBonTQhqUHAAAAAIABp3REqCMAVYGidIABp3QAAAG0oAG3BWyoIwCTgKJ0AQAAAFSoIwAQAAAAAwEAAKABtwXmDwG0oAG3BQAAAAABAAAAmKgjAJioIwAvMKN0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Ii8IwDMHfI4APHPARcAAAQBAAAAAAQAAAS9IwBRHvI4Sylt2xK+IwAABAAAAQIAAAAAAABcvCMAmMsjAJjLIwC4vCMAgAGndA5conTgW6J0uLwjAGQBAAAAAAAAAAAAAIFitnSBYrZ0WDnPAQAIAAAAAgAAAAAAAOC8IwAWarZ0AAAAAAAAAAASviMABwAAAAS+IwAHAAAAAAAAAAAAAAAEviMAGL0jAOLqtXQAAAAAAAIAAAAAIwAHAAAABL4jAAcAAABMErd0AAAAAAAAAAAEviMABwAAAODBRAJEvSMAii61dAAAAAAAAgAABL4j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iLwjAMwd8jgA8c8BFwAABAEAAAAABAAABL0jAFEe8jhLKW3bEr4jAAAEAAABAgAAAAAAAFy8IwCYyyMAmMsjALi8IwCAAad0DlyidOBbonS4vCMAZAEAAAAAAAAAAAAAgWK2dIFitnRYOc8BAAgAAAACAAAAAAAA4LwjABZqtnQAAAAAAAAAABK+IwAHAAAABL4jAAcAAAAAAAAAAAAAAAS+IwAYvSMA4uq1dAAAAAAAAgAAAAAjAAcAAAAEviMABwAAAEwSt3QAAAAAAAAAAAS+IwAHAAAA4MFEAkS9IwCKLrV0AAAAAAACAAAEviMABwAAAGR2AAgAAAAAJQAAAAwAAAABAAAAGAAAAAwAAAD/AAACEgAAAAwAAAABAAAAHgAAABgAAAAiAAAABAAAAGwAAAARAAAAJQAAAAwAAAABAAAAVAAAAKgAAAAjAAAABAAAAGoAAAAQAAAAAQAAAKsKDUIAAA1CIwAAAAQAAAAPAAAATAAAAAAAAAAAAAAAAAAAAP//////////bAAAAEYAaQByAG0AYQAgAG4AbwAgAHYA4QBsAGkAZABhACMABgAAAAIAAAAEAAAACAAAAAYAAAADAAAABgAAAAYAAAADAAAABgAAAAYAAAACAAAAAgAAAAYAAAAGAAAASwAAAEAAAAAwAAAABQAAACAAAAABAAAAAQAAABAAAAAAAAAAAAAAAAABAACAAAAAAAAAAAAAAAAAAQAAgAAAAFIAAABwAQAAAgAAABAAAAAHAAAAAAAAAAAAAAC8AgAAAAAAAAECAiJTAHkAcwB0AGUAbQAAABwDoPj///IBAAAAAAAA/EsKBID4//8IAFh++/b//wAAAAAAAAAA4EsKBID4/////wAAAAAAAQAAAACIAQAA4CYBAZy+IwA8wCMA1L8jAPVx93YbymcA/v///6o483aiNPN2AAAAAIjmNgCwxjYAUAA2AAAAAACA5jYA5L8jAH1TtHQAADAAAAAAAJRUtHQGCGHbUAA2ALDGNgAAAAAAgWK2dIFitnTgvyMAAAgAAAACAAAAAAAABMAjABZqtnQAAAAAAAAAADbBIwAHAAAAKMEjAAcAAAAAAAAAAAAAACjBIwA8wCMA4uq1dAAAAAAAAgAAAAAjAAcAAAAowSMABwAAAEwSt3QAAAAAAAAAACjBIwAHAAAA4MFEAmjAIwCKLrV0AAAAAAACAAAowSM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PQ4TFcjAF018DgIwtg4AQAAALQjxTjAvOY4INiSCAjC2DgBAAAAtCPFOOQjxTgAzyEIAM8hCJRXIwDtVPA4dEbYOAEAAAC0I8U4oFcjAIABp3QOXKJ04FuidKBXIwBkAQAAAAAAAAAAAACBYrZ0gWK2dLg6zwEACAAAAAIAAAAAAADIVyMAFmq2dAAAAAAAAAAA+FgjAAYAAADsWCMABgAAAAAAAAAAAAAA7FgjAABYIwDi6rV0AAAAAAACAAAAACMABgAAAOxYIwAGAAAATBK3dAAAAAAAAAAA7FgjAAYAAADgwUQCLFgjAIoutXQAAAAAAAIAAOxYIw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AcA6D4///yAQAAAAAAAPxLCgSA+P//CABYfvv2//8AAAAAAAAAAOBLCgSA+P////8AAAAAAAAAAAAAAAAAAAAAAAAAAAAAAAAAACinfQtjZnp1HhAh2CIAigHsR8gCvKcjAFhpenUAAAAAAAAAAHCoIwDWhnl1BgAAAAAAAAC4DQEvAAAAAAD8BwUBAAAAAPwHBQAAAAAGAAAAgAGndAD8BwUgaT0AgAGndI8QEwCzCwpFAAAjADaBonQgaT0AAPwHBYABp3QkqCMAVYGidIABp3S4DQEvuA0BL0yoIwCTgKJ0AQAAADSoIwD+naJ0MTkFOQAAAS8AAAAAAAAAAEyqIwAAAAAAbKgjAIs4BTnoqCMAAAAAAIDDDANMqiMAAAAAADCpIwAjOAU5mKgjAC8wo3R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Datos</vt:lpstr>
      <vt:lpstr>Alternativa</vt:lpstr>
      <vt:lpstr>ALT. 9</vt:lpstr>
      <vt:lpstr>ALT. 10</vt:lpstr>
      <vt:lpstr>'ALT. 10'!Área_de_impresión</vt:lpstr>
      <vt:lpstr>'ALT. 9'!Área_de_impresión</vt:lpstr>
      <vt:lpstr>Alternativa!Área_de_impresión</vt:lpstr>
      <vt:lpstr>'ALT.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2017-01-04T18:06:25Z</cp:lastPrinted>
  <dcterms:created xsi:type="dcterms:W3CDTF">2016-11-30T18:58:44Z</dcterms:created>
  <dcterms:modified xsi:type="dcterms:W3CDTF">2017-01-04T18:34:18Z</dcterms:modified>
</cp:coreProperties>
</file>