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CMPC 6\DFZ-2016-4877-VIII CMPC PLANTA LAJA\"/>
    </mc:Choice>
  </mc:AlternateContent>
  <bookViews>
    <workbookView xWindow="0" yWindow="0" windowWidth="20736" windowHeight="9408"/>
  </bookViews>
  <sheets>
    <sheet name="Datos" sheetId="8" r:id="rId1"/>
    <sheet name="Anternativa" sheetId="11" r:id="rId2"/>
    <sheet name="ALT. 10" sheetId="12" r:id="rId3"/>
  </sheets>
  <externalReferences>
    <externalReference r:id="rId4"/>
    <externalReference r:id="rId5"/>
    <externalReference r:id="rId6"/>
    <externalReference r:id="rId7"/>
  </externalReferences>
  <definedNames>
    <definedName name="ALTERNATIVA" localSheetId="2">[1]NOMBRES!$D$2:$D$14</definedName>
    <definedName name="ALTERNATIVA">#REF!</definedName>
    <definedName name="ALTERNATIVO">[1]NOMBRES!$M$2:$M$7</definedName>
    <definedName name="_xlnm.Print_Area" localSheetId="2">'ALT. 10'!$B$1:$H$162,'ALT. 10'!$B$164:$H$203</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2" l="1"/>
  <c r="E25" i="12"/>
  <c r="F25" i="12"/>
  <c r="H25" i="12"/>
  <c r="E26" i="12"/>
  <c r="F26" i="12"/>
  <c r="G26" i="12"/>
  <c r="H26" i="12"/>
  <c r="E159" i="12"/>
  <c r="F159" i="12"/>
  <c r="G159" i="12"/>
  <c r="H159" i="12"/>
  <c r="E160" i="12"/>
  <c r="F160" i="12"/>
  <c r="G160" i="12"/>
  <c r="H160" i="12"/>
  <c r="E180" i="12"/>
  <c r="F180" i="12"/>
  <c r="H180" i="12"/>
  <c r="E181" i="12"/>
  <c r="F181" i="12"/>
  <c r="G181" i="12"/>
  <c r="H181" i="12"/>
  <c r="E202" i="12"/>
  <c r="F202" i="12"/>
  <c r="G202" i="12"/>
  <c r="H202" i="12"/>
  <c r="E203" i="12"/>
  <c r="F203" i="12"/>
  <c r="G203" i="12"/>
  <c r="H203" i="12"/>
  <c r="E73" i="8" l="1"/>
  <c r="E69" i="8"/>
</calcChain>
</file>

<file path=xl/comments1.xml><?xml version="1.0" encoding="utf-8"?>
<comments xmlns="http://schemas.openxmlformats.org/spreadsheetml/2006/main">
  <authors>
    <author>Autor</author>
  </authors>
  <commentList>
    <comment ref="E67" authorId="0" shapeId="0">
      <text>
        <r>
          <rPr>
            <b/>
            <sz val="9"/>
            <color indexed="81"/>
            <rFont val="Tahoma"/>
            <family val="2"/>
          </rPr>
          <t>Autor:</t>
        </r>
        <r>
          <rPr>
            <sz val="9"/>
            <color indexed="81"/>
            <rFont val="Tahoma"/>
            <family val="2"/>
          </rPr>
          <t xml:space="preserve">
Datum 1969</t>
        </r>
      </text>
    </comment>
    <comment ref="E68" authorId="0" shapeId="0">
      <text>
        <r>
          <rPr>
            <b/>
            <sz val="9"/>
            <color indexed="81"/>
            <rFont val="Tahoma"/>
            <family val="2"/>
          </rPr>
          <t>Autor:</t>
        </r>
        <r>
          <rPr>
            <sz val="9"/>
            <color indexed="81"/>
            <rFont val="Tahoma"/>
            <family val="2"/>
          </rPr>
          <t xml:space="preserve">
encargado establecimiento</t>
        </r>
      </text>
    </comment>
  </commentList>
</comments>
</file>

<file path=xl/comments2.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 ref="C167" authorId="0" shapeId="0">
      <text>
        <r>
          <rPr>
            <sz val="9"/>
            <color indexed="81"/>
            <rFont val="Tahoma"/>
            <family val="2"/>
          </rPr>
          <t>Indicar como identificará el combustible que esta utilizando en un determinado periodo, por la fuente.</t>
        </r>
      </text>
    </comment>
    <comment ref="C189"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<sst xmlns="http://schemas.openxmlformats.org/spreadsheetml/2006/main" count="292" uniqueCount="136">
  <si>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</si>
  <si>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</si>
  <si>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</si>
  <si>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</si>
  <si>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</si>
  <si>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</si>
  <si>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</si>
  <si>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</si>
  <si>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</si>
  <si>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</si>
  <si>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</si>
  <si>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</si>
  <si>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</si>
  <si>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</si>
  <si>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</si>
  <si>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</si>
  <si>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</si>
  <si>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</si>
  <si>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</si>
  <si>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</si>
  <si>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</si>
  <si>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</si>
  <si>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</si>
  <si>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</si>
  <si>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</si>
  <si>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</si>
  <si>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</si>
  <si>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</si>
  <si>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</si>
  <si>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</si>
  <si>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</si>
  <si>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</si>
  <si>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</si>
  <si>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</si>
  <si>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</si>
  <si>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</si>
  <si>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</si>
  <si>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</si>
  <si>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</si>
  <si>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</si>
  <si>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</si>
  <si>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</si>
  <si>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</si>
  <si>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</si>
  <si>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</si>
  <si>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</si>
  <si>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</si>
  <si>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</si>
  <si>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</si>
  <si>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</si>
  <si>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</si>
  <si>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</si>
  <si>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</si>
  <si>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</si>
  <si>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96.532.330-9</t>
  </si>
  <si>
    <t>CMPC CELULOSA S.A.</t>
  </si>
  <si>
    <t>Agustina 1357</t>
  </si>
  <si>
    <t>Jose Miguel Lecaros I.</t>
  </si>
  <si>
    <t>CMPC CELULOSA PLANTA LAJA</t>
  </si>
  <si>
    <t>Balmaceda 30</t>
  </si>
  <si>
    <t>Laja</t>
  </si>
  <si>
    <t>N° 1</t>
  </si>
  <si>
    <t>Caldera</t>
  </si>
  <si>
    <t>Caldera de Biomasa 3</t>
  </si>
  <si>
    <t>IN002371-3</t>
  </si>
  <si>
    <t>Kvaernerpulping - METSO Power</t>
  </si>
  <si>
    <t>Acuotubular</t>
  </si>
  <si>
    <t>n/i</t>
  </si>
  <si>
    <t>SI</t>
  </si>
  <si>
    <t>Precipitador electrostático N° 1</t>
  </si>
  <si>
    <t>FLS Miljo</t>
  </si>
  <si>
    <t>Precipitador electrostático N° 2</t>
  </si>
  <si>
    <t>n/a</t>
  </si>
  <si>
    <t>Biomasa</t>
  </si>
  <si>
    <t xml:space="preserve">Petroleo N°6 </t>
  </si>
  <si>
    <t>Caldera Recuperadora 6</t>
  </si>
  <si>
    <t>IN001988-0</t>
  </si>
  <si>
    <t>AndritzOy</t>
  </si>
  <si>
    <t>Licor negro</t>
  </si>
  <si>
    <t>Alstom</t>
  </si>
  <si>
    <t>N/A</t>
  </si>
  <si>
    <t>% DE EFICIENCIA DS 138, ADJUNTAR RESPALDO DE LA EXISTENCIA DEL SIST. DE CONTROL</t>
  </si>
  <si>
    <t>FACTOR D.S. 138, CON SU UNIDAD DE MEDIDA</t>
  </si>
  <si>
    <t>PRECIPITADOR ELECTROESTATICO</t>
  </si>
  <si>
    <t>EQUIPO DE ABATIMIENTO</t>
  </si>
  <si>
    <t>CLASIFICACIÓN CCF DE LA FUENTE</t>
  </si>
  <si>
    <t>DCS / PI</t>
  </si>
  <si>
    <t>SISTEMA DE REGISTRO, ALMACENAMIENTO Y MANEJO DE DATOS</t>
  </si>
  <si>
    <t>Registros de compra (voucher SAP en caso de consumo interno)</t>
  </si>
  <si>
    <t>RESPALDO DE CUANTIFICACIÓN DE COMBUSTIBLE</t>
  </si>
  <si>
    <t>Frecuencia de mantenimiento</t>
  </si>
  <si>
    <t>N° de serie</t>
  </si>
  <si>
    <t>Modelo</t>
  </si>
  <si>
    <t>Marca</t>
  </si>
  <si>
    <t>Tipo (orificio, boquilla, venturi, etc.)</t>
  </si>
  <si>
    <t>Certificado de origen</t>
  </si>
  <si>
    <t>FLUJOMETRO COMBUSTIBLE</t>
  </si>
  <si>
    <t>Horómetro virtual</t>
  </si>
  <si>
    <t>FORMA DE IDENTIFICAR EL COMBUSTIBLE CON EL QUE ESTÉ EN FUNC. LA FUENTE</t>
  </si>
  <si>
    <t>Cubicaciones, Balances (nivel de estanques y stock)</t>
  </si>
  <si>
    <t>TIPO DE CUANTIFICACIÓN DEL NIVEL DE ACTIVIDAD DE LA FUENTE (EJ CONSUMO DE COMB, PRODUCCIÓN, ETC.)</t>
  </si>
  <si>
    <t>caldera recuperadora 6 - petróleo 6</t>
  </si>
  <si>
    <t>EP</t>
  </si>
  <si>
    <t>Caldera recuperadora 6 - licor negro* (leña)</t>
  </si>
  <si>
    <t>=CONCATENAR(CUANTIFICACIÓN!B7; " - Petróleo 6")</t>
  </si>
  <si>
    <t>TORRE DE ABSORCION CARBON</t>
  </si>
  <si>
    <t>TORRE DE ABSORCION AGUA</t>
  </si>
  <si>
    <t>TORRE DE ABSORCION</t>
  </si>
  <si>
    <t>RECIRCULACION DE GASES</t>
  </si>
  <si>
    <t>QUEMADOR CON CONTROL DE AIRE</t>
  </si>
  <si>
    <t>PLANTA DE ACIDO</t>
  </si>
  <si>
    <t>MULTICICLON</t>
  </si>
  <si>
    <t>LAVADOR VENTURI</t>
  </si>
  <si>
    <t>LAVADOR SIMPLE (SCRUBBER)</t>
  </si>
  <si>
    <t>INYECCION DE VAPOR O AGUA</t>
  </si>
  <si>
    <t>INYECCION DE AMONIACO</t>
  </si>
  <si>
    <t>INCINERADOR</t>
  </si>
  <si>
    <t>FILTRO DE MANGAS</t>
  </si>
  <si>
    <t>FILTRO DE CARTUCHO</t>
  </si>
  <si>
    <t>DEMISTER</t>
  </si>
  <si>
    <t>DECANTADOR SECO</t>
  </si>
  <si>
    <t>DECANTADOR HUMEDO</t>
  </si>
  <si>
    <t>CONDENSADOR</t>
  </si>
  <si>
    <t>CIRCULACIÓN DE LECHO FLUIDIZADO</t>
  </si>
  <si>
    <t>CICLON SECO</t>
  </si>
  <si>
    <t>CICLON HUMEDO</t>
  </si>
  <si>
    <t>CATALIZADOR (OXIDACION CATALITICA)</t>
  </si>
  <si>
    <t>ANEXO N° 3: ALTERNATIVA N° 10</t>
  </si>
  <si>
    <t>Instrumento</t>
  </si>
  <si>
    <t>N°</t>
  </si>
  <si>
    <t>Año</t>
  </si>
  <si>
    <t>Región (RCA)</t>
  </si>
  <si>
    <t>RCA</t>
  </si>
  <si>
    <t>N° 2</t>
  </si>
  <si>
    <t>5870500 N - 703000 E</t>
  </si>
  <si>
    <t>Expediente: DFZ-2016-4877-VIII-LEY-EI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</si>
</sst>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0"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sz val="11"/>
      <color rgb="FF000000"/>
      <name val="Calibri"/>
      <family val="2"/>
      <scheme val="minor"/>
    </font>
    <font>
      <sz val="11"/>
      <name val="Calibri"/>
      <family val="2"/>
      <scheme val="minor"/>
    </font>
    <font>
      <b/>
      <sz val="11"/>
      <name val="Calibri"/>
      <family val="2"/>
      <scheme val="minor"/>
    </font>
    <font>
      <sz val="11"/>
      <color theme="1"/>
      <name val="Arial"/>
      <family val="2"/>
    </font>
    <font>
      <sz val="10"/>
      <color theme="1"/>
      <name val="Arial"/>
      <family val="2"/>
    </font>
    <font>
      <b/>
      <sz val="11"/>
      <color theme="1"/>
      <name val="Arial"/>
      <family val="2"/>
    </font>
    <font>
      <b/>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28">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0" fillId="0" borderId="1" xfId="1" applyFont="1" applyFill="1" applyBorder="1" applyAlignment="1">
      <alignmen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6" fillId="0" borderId="0" xfId="1" applyFont="1" applyAlignment="1">
      <alignment horizontal="center" vertical="center"/>
    </xf>
    <xf numFmtId="0" fontId="2" fillId="0" borderId="7" xfId="0" applyFont="1" applyFill="1" applyBorder="1"/>
    <xf numFmtId="14" fontId="14" fillId="0" borderId="1" xfId="0" applyNumberFormat="1" applyFont="1" applyBorder="1" applyAlignment="1">
      <alignment horizontal="left"/>
    </xf>
    <xf numFmtId="0" fontId="14" fillId="0" borderId="1" xfId="0" applyFont="1" applyBorder="1" applyAlignment="1">
      <alignment horizontal="left" vertical="center" wrapText="1"/>
    </xf>
    <xf numFmtId="0" fontId="0" fillId="0" borderId="1" xfId="0" applyFont="1" applyBorder="1" applyAlignment="1">
      <alignment horizontal="left" vertical="center" wrapText="1"/>
    </xf>
    <xf numFmtId="3" fontId="0"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applyAlignment="1">
      <alignment horizontal="left"/>
    </xf>
    <xf numFmtId="0" fontId="0" fillId="0" borderId="1" xfId="0" applyFill="1" applyBorder="1" applyAlignment="1">
      <alignment horizontal="left"/>
    </xf>
    <xf numFmtId="14" fontId="0" fillId="0" borderId="1" xfId="0" applyNumberFormat="1" applyBorder="1" applyAlignment="1">
      <alignment horizontal="left"/>
    </xf>
    <xf numFmtId="0" fontId="15" fillId="2" borderId="1" xfId="0" applyFont="1" applyFill="1" applyBorder="1" applyAlignment="1">
      <alignment horizontal="center" vertical="center"/>
    </xf>
    <xf numFmtId="0" fontId="14" fillId="0" borderId="1" xfId="0" applyFont="1" applyBorder="1" applyAlignment="1">
      <alignment horizontal="left"/>
    </xf>
    <xf numFmtId="0" fontId="14" fillId="0" borderId="1" xfId="0" applyFont="1" applyFill="1" applyBorder="1" applyAlignment="1">
      <alignment horizontal="left"/>
    </xf>
    <xf numFmtId="0" fontId="4" fillId="0" borderId="1" xfId="1" applyFont="1" applyBorder="1" applyAlignment="1">
      <alignment horizontal="center" vertical="center"/>
    </xf>
    <xf numFmtId="0" fontId="16" fillId="0" borderId="0" xfId="0" applyFont="1"/>
    <xf numFmtId="0" fontId="17" fillId="0" borderId="1" xfId="0" applyFont="1" applyFill="1" applyBorder="1" applyAlignment="1">
      <alignment horizontal="right"/>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7" fillId="0" borderId="0" xfId="0" applyFont="1" applyFill="1" applyBorder="1" applyAlignment="1">
      <alignment horizontal="center"/>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17" fillId="0" borderId="1" xfId="0" applyFont="1" applyBorder="1"/>
    <xf numFmtId="0" fontId="4" fillId="0" borderId="1" xfId="0" applyFont="1" applyFill="1" applyBorder="1" applyAlignment="1">
      <alignment vertical="center"/>
    </xf>
    <xf numFmtId="0" fontId="18" fillId="0" borderId="0" xfId="0" applyFont="1"/>
    <xf numFmtId="0" fontId="16" fillId="0" borderId="0" xfId="0" applyFont="1" applyFill="1" applyBorder="1" applyAlignment="1">
      <alignment vertical="center"/>
    </xf>
    <xf numFmtId="0" fontId="5" fillId="0" borderId="0" xfId="0" applyFont="1" applyAlignment="1">
      <alignment vertical="center"/>
    </xf>
    <xf numFmtId="0" fontId="17" fillId="5" borderId="1" xfId="0" applyFont="1" applyFill="1" applyBorder="1" applyAlignment="1">
      <alignment horizontal="right"/>
    </xf>
    <xf numFmtId="0" fontId="5" fillId="0" borderId="0" xfId="0" applyFont="1" applyAlignment="1">
      <alignment horizontal="center" vertical="center"/>
    </xf>
    <xf numFmtId="0" fontId="16" fillId="0" borderId="0" xfId="0" applyFont="1" applyAlignment="1">
      <alignment vertical="center"/>
    </xf>
    <xf numFmtId="0" fontId="19" fillId="0" borderId="0" xfId="0" applyFont="1" applyFill="1" applyBorder="1" applyAlignment="1">
      <alignment vertical="center"/>
    </xf>
    <xf numFmtId="0" fontId="0" fillId="4" borderId="1" xfId="0" applyFill="1" applyBorder="1" applyAlignment="1">
      <alignment horizontal="center"/>
    </xf>
    <xf numFmtId="0" fontId="0" fillId="4" borderId="1" xfId="0" applyFill="1" applyBorder="1" applyAlignment="1">
      <alignment horizontal="left"/>
    </xf>
    <xf numFmtId="0" fontId="0" fillId="0" borderId="1" xfId="0" applyBorder="1" applyAlignment="1">
      <alignment horizontal="center"/>
    </xf>
    <xf numFmtId="0" fontId="10" fillId="0" borderId="0" xfId="1" applyFont="1" applyFill="1" applyBorder="1" applyAlignment="1">
      <alignment horizontal="left" vertical="center"/>
    </xf>
    <xf numFmtId="14" fontId="14" fillId="0" borderId="0" xfId="0" applyNumberFormat="1" applyFont="1" applyBorder="1" applyAlignment="1">
      <alignment horizontal="left"/>
    </xf>
    <xf numFmtId="0" fontId="14" fillId="0" borderId="1" xfId="0" applyFont="1" applyBorder="1" applyAlignment="1">
      <alignment horizontal="left" wrapText="1"/>
    </xf>
    <xf numFmtId="0" fontId="0" fillId="0" borderId="1" xfId="0" applyBorder="1" applyAlignment="1">
      <alignment horizontal="left" wrapText="1"/>
    </xf>
    <xf numFmtId="0" fontId="0" fillId="4" borderId="1" xfId="0" applyFill="1" applyBorder="1" applyAlignment="1">
      <alignment horizontal="center"/>
    </xf>
    <xf numFmtId="0" fontId="5" fillId="0" borderId="0" xfId="1" applyFont="1" applyAlignment="1">
      <alignment horizontal="center" vertic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6" fillId="0" borderId="0" xfId="1" applyFont="1" applyAlignment="1">
      <alignment horizontal="center" vertical="center"/>
    </xf>
    <xf numFmtId="0" fontId="10" fillId="0" borderId="1" xfId="1"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2" fillId="0" borderId="1"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9" fillId="2" borderId="18" xfId="0" applyFont="1" applyFill="1" applyBorder="1" applyAlignment="1">
      <alignment horizontal="left" vertical="center"/>
    </xf>
    <xf numFmtId="0" fontId="2" fillId="0" borderId="1" xfId="0" applyFont="1" applyFill="1" applyBorder="1" applyAlignment="1">
      <alignment horizontal="left" vertical="center"/>
    </xf>
    <xf numFmtId="0" fontId="10" fillId="0" borderId="18"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4" fillId="3" borderId="1" xfId="0" applyFont="1" applyFill="1" applyBorder="1" applyAlignment="1">
      <alignment horizontal="left" vertical="center"/>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17" fillId="0" borderId="7" xfId="0" applyFont="1" applyFill="1" applyBorder="1" applyAlignment="1">
      <alignment horizontal="center"/>
    </xf>
    <xf numFmtId="0" fontId="17" fillId="0" borderId="9" xfId="0" applyFont="1" applyFill="1" applyBorder="1" applyAlignment="1">
      <alignment horizontal="center"/>
    </xf>
    <xf numFmtId="0" fontId="17" fillId="0" borderId="1" xfId="0" applyFont="1" applyFill="1" applyBorder="1" applyAlignment="1">
      <alignment horizontal="center"/>
    </xf>
    <xf numFmtId="0" fontId="17"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0" fontId="16" fillId="0" borderId="1" xfId="0" applyFont="1" applyBorder="1" applyAlignment="1">
      <alignment horizontal="center"/>
    </xf>
    <xf numFmtId="49" fontId="5" fillId="0" borderId="23"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5" borderId="23" xfId="0" applyNumberFormat="1" applyFont="1" applyFill="1" applyBorder="1" applyAlignment="1">
      <alignment horizontal="center" vertical="center"/>
    </xf>
    <xf numFmtId="0" fontId="5" fillId="5" borderId="22" xfId="0" applyFont="1" applyFill="1" applyBorder="1" applyAlignment="1">
      <alignment horizontal="center" vertical="center"/>
    </xf>
    <xf numFmtId="0" fontId="5" fillId="5" borderId="21" xfId="0" applyFont="1" applyFill="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14" fontId="5" fillId="0" borderId="23" xfId="0" applyNumberFormat="1" applyFont="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697189" cy="9307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Carpetas%20An&#225;lisis%20Propuestas%20Impuestos%20Verdes/Carpeta%20An&#225;lisis%20Propuestas%20N&#176;%208%20(Rodrigo)/CMPC%20S.A/UV%203216%20CMPC%20PLANTA%20LAJA/UV%203216%20Ficha%20Revisio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 val="Consultas Titular"/>
    </sheetNames>
    <sheetDataSet>
      <sheetData sheetId="0"/>
      <sheetData sheetId="1"/>
      <sheetData sheetId="2">
        <row r="7">
          <cell r="B7" t="str">
            <v>Caldera de Biomasa 3</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29"/>
  <sheetViews>
    <sheetView tabSelected="1" view="pageLayout" zoomScale="85" zoomScaleNormal="100" zoomScalePageLayoutView="85" workbookViewId="0"/>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59" t="s">
        <v>4</v>
      </c>
      <c r="C20" s="59"/>
      <c r="D20" s="59"/>
      <c r="E20" s="59"/>
    </row>
    <row r="21" spans="2:5" ht="15.6" customHeight="1" x14ac:dyDescent="0.3">
      <c r="B21" s="59"/>
      <c r="C21" s="59"/>
      <c r="D21" s="59"/>
      <c r="E21" s="59"/>
    </row>
    <row r="22" spans="2:5" ht="15.6" customHeight="1" x14ac:dyDescent="0.3">
      <c r="B22" s="72" t="s">
        <v>6</v>
      </c>
      <c r="C22" s="72"/>
      <c r="D22" s="72"/>
      <c r="E22" s="72"/>
    </row>
    <row r="23" spans="2:5" x14ac:dyDescent="0.3">
      <c r="B23" s="72" t="s">
        <v>7</v>
      </c>
      <c r="C23" s="72"/>
      <c r="D23" s="72"/>
      <c r="E23" s="72"/>
    </row>
    <row r="24" spans="2:5" x14ac:dyDescent="0.3">
      <c r="B24" s="8"/>
      <c r="C24" s="8"/>
      <c r="D24" s="8"/>
      <c r="E24" s="8"/>
    </row>
    <row r="25" spans="2:5" x14ac:dyDescent="0.3">
      <c r="B25" s="8"/>
      <c r="C25" s="8"/>
      <c r="D25" s="8"/>
      <c r="E25" s="8"/>
    </row>
    <row r="26" spans="2:5" x14ac:dyDescent="0.3">
      <c r="B26" s="8"/>
      <c r="C26" s="8"/>
      <c r="D26" s="8"/>
      <c r="E26" s="8"/>
    </row>
    <row r="27" spans="2:5" x14ac:dyDescent="0.3">
      <c r="B27" s="8"/>
      <c r="C27" s="72" t="s">
        <v>135</v>
      </c>
      <c r="D27" s="72"/>
      <c r="E27" s="8"/>
    </row>
    <row r="28" spans="2:5" x14ac:dyDescent="0.3">
      <c r="B28" s="8"/>
      <c r="C28" s="8"/>
      <c r="D28" s="8"/>
      <c r="E28" s="8"/>
    </row>
    <row r="29" spans="2:5" x14ac:dyDescent="0.3">
      <c r="B29" s="8"/>
      <c r="C29" s="8"/>
      <c r="D29" s="8"/>
      <c r="E29" s="8"/>
    </row>
    <row r="30" spans="2:5" x14ac:dyDescent="0.3">
      <c r="B30" s="8"/>
      <c r="C30" s="8"/>
      <c r="D30" s="8"/>
      <c r="E30" s="8"/>
    </row>
    <row r="31" spans="2:5" x14ac:dyDescent="0.3">
      <c r="B31" s="8"/>
      <c r="C31" s="8"/>
      <c r="D31" s="16"/>
      <c r="E31" s="8"/>
    </row>
    <row r="32" spans="2:5" ht="70.2" customHeight="1" x14ac:dyDescent="0.3">
      <c r="B32" s="8"/>
      <c r="C32" s="15" t="s">
        <v>51</v>
      </c>
      <c r="D32" s="17"/>
      <c r="E32" s="8"/>
    </row>
    <row r="33" spans="2:7" ht="70.2" customHeight="1" x14ac:dyDescent="0.3">
      <c r="B33" s="8"/>
      <c r="C33" s="14" t="s">
        <v>52</v>
      </c>
      <c r="D33" s="18"/>
      <c r="E33" s="8"/>
      <c r="G33" s="13"/>
    </row>
    <row r="34" spans="2:7" ht="70.2" customHeight="1" x14ac:dyDescent="0.3">
      <c r="B34" s="8"/>
      <c r="C34" s="15" t="s">
        <v>53</v>
      </c>
      <c r="D34" s="17"/>
      <c r="E34" s="8"/>
    </row>
    <row r="35" spans="2:7" x14ac:dyDescent="0.3">
      <c r="B35" s="8"/>
      <c r="C35" s="12"/>
      <c r="D35" s="8"/>
      <c r="E35" s="8"/>
    </row>
    <row r="36" spans="2:7" x14ac:dyDescent="0.3">
      <c r="B36" s="19"/>
      <c r="C36" s="12"/>
      <c r="D36" s="19"/>
      <c r="E36" s="19"/>
    </row>
    <row r="37" spans="2:7" x14ac:dyDescent="0.3">
      <c r="B37" s="8"/>
      <c r="C37" s="12"/>
      <c r="D37" s="8"/>
      <c r="E37" s="8"/>
    </row>
    <row r="38" spans="2:7" x14ac:dyDescent="0.3">
      <c r="B38" s="8"/>
      <c r="C38" s="12"/>
      <c r="D38" s="8"/>
      <c r="E38" s="8"/>
    </row>
    <row r="39" spans="2:7" x14ac:dyDescent="0.3">
      <c r="B39" s="8"/>
      <c r="C39" s="8"/>
      <c r="D39" s="8"/>
      <c r="E39" s="8"/>
    </row>
    <row r="40" spans="2:7" x14ac:dyDescent="0.3">
      <c r="B40" s="80" t="s">
        <v>5</v>
      </c>
      <c r="C40" s="81"/>
      <c r="D40" s="81"/>
      <c r="E40" s="82"/>
    </row>
    <row r="41" spans="2:7" ht="60" customHeight="1" x14ac:dyDescent="0.3">
      <c r="B41" s="74" t="s">
        <v>9</v>
      </c>
      <c r="C41" s="75"/>
      <c r="D41" s="75"/>
      <c r="E41" s="76"/>
    </row>
    <row r="42" spans="2:7" x14ac:dyDescent="0.3">
      <c r="B42" s="77"/>
      <c r="C42" s="78"/>
      <c r="D42" s="78"/>
      <c r="E42" s="79"/>
    </row>
    <row r="43" spans="2:7" x14ac:dyDescent="0.3">
      <c r="B43" s="94"/>
      <c r="C43" s="95"/>
      <c r="D43" s="95"/>
      <c r="E43" s="96"/>
    </row>
    <row r="44" spans="2:7" ht="14.4" customHeight="1" x14ac:dyDescent="0.3">
      <c r="B44" s="88" t="s">
        <v>8</v>
      </c>
      <c r="C44" s="89"/>
      <c r="D44" s="89"/>
      <c r="E44" s="90"/>
    </row>
    <row r="45" spans="2:7" x14ac:dyDescent="0.3">
      <c r="B45" s="88"/>
      <c r="C45" s="89"/>
      <c r="D45" s="89"/>
      <c r="E45" s="90"/>
    </row>
    <row r="46" spans="2:7" x14ac:dyDescent="0.3">
      <c r="B46" s="88"/>
      <c r="C46" s="89"/>
      <c r="D46" s="89"/>
      <c r="E46" s="90"/>
    </row>
    <row r="47" spans="2:7" x14ac:dyDescent="0.3">
      <c r="B47" s="88"/>
      <c r="C47" s="89"/>
      <c r="D47" s="89"/>
      <c r="E47" s="90"/>
    </row>
    <row r="48" spans="2:7" x14ac:dyDescent="0.3">
      <c r="B48" s="88"/>
      <c r="C48" s="89"/>
      <c r="D48" s="89"/>
      <c r="E48" s="90"/>
    </row>
    <row r="49" spans="2:5" x14ac:dyDescent="0.3">
      <c r="B49" s="88"/>
      <c r="C49" s="89"/>
      <c r="D49" s="89"/>
      <c r="E49" s="90"/>
    </row>
    <row r="50" spans="2:5" x14ac:dyDescent="0.3">
      <c r="B50" s="88"/>
      <c r="C50" s="89"/>
      <c r="D50" s="89"/>
      <c r="E50" s="90"/>
    </row>
    <row r="51" spans="2:5" x14ac:dyDescent="0.3">
      <c r="B51" s="91"/>
      <c r="C51" s="92"/>
      <c r="D51" s="92"/>
      <c r="E51" s="93"/>
    </row>
    <row r="52" spans="2:5" x14ac:dyDescent="0.3">
      <c r="B52" s="84"/>
      <c r="C52" s="84"/>
      <c r="D52" s="84"/>
      <c r="E52" s="84"/>
    </row>
    <row r="53" spans="2:5" x14ac:dyDescent="0.3">
      <c r="B53" s="85" t="s">
        <v>10</v>
      </c>
      <c r="C53" s="86"/>
      <c r="D53" s="86"/>
      <c r="E53" s="87"/>
    </row>
    <row r="54" spans="2:5" x14ac:dyDescent="0.3">
      <c r="B54" s="4" t="s">
        <v>11</v>
      </c>
      <c r="C54" s="4"/>
      <c r="D54" s="20"/>
      <c r="E54" s="21">
        <v>42716</v>
      </c>
    </row>
    <row r="55" spans="2:5" x14ac:dyDescent="0.3">
      <c r="B55" s="73" t="s">
        <v>12</v>
      </c>
      <c r="C55" s="73"/>
      <c r="D55" s="60"/>
      <c r="E55" s="22" t="s">
        <v>54</v>
      </c>
    </row>
    <row r="56" spans="2:5" x14ac:dyDescent="0.3">
      <c r="B56" s="73" t="s">
        <v>13</v>
      </c>
      <c r="C56" s="73"/>
      <c r="D56" s="60"/>
      <c r="E56" s="22" t="s">
        <v>55</v>
      </c>
    </row>
    <row r="57" spans="2:5" x14ac:dyDescent="0.3">
      <c r="B57" s="73" t="s">
        <v>14</v>
      </c>
      <c r="C57" s="73"/>
      <c r="D57" s="60"/>
      <c r="E57" s="22" t="s">
        <v>56</v>
      </c>
    </row>
    <row r="58" spans="2:5" x14ac:dyDescent="0.3">
      <c r="B58" s="73" t="s">
        <v>15</v>
      </c>
      <c r="C58" s="73"/>
      <c r="D58" s="60"/>
      <c r="E58" s="22" t="s">
        <v>57</v>
      </c>
    </row>
    <row r="59" spans="2:5" x14ac:dyDescent="0.3">
      <c r="B59" s="83" t="s">
        <v>16</v>
      </c>
      <c r="C59" s="83"/>
      <c r="D59" s="63"/>
      <c r="E59" s="22">
        <v>1</v>
      </c>
    </row>
    <row r="60" spans="2:5" x14ac:dyDescent="0.3">
      <c r="B60" s="2"/>
      <c r="C60" s="2"/>
      <c r="D60" s="2"/>
      <c r="E60" s="2"/>
    </row>
    <row r="61" spans="2:5" x14ac:dyDescent="0.3">
      <c r="B61" s="97" t="s">
        <v>17</v>
      </c>
      <c r="C61" s="97"/>
      <c r="D61" s="97"/>
      <c r="E61" s="98"/>
    </row>
    <row r="62" spans="2:5" ht="28.8" x14ac:dyDescent="0.3">
      <c r="B62" s="73" t="s">
        <v>18</v>
      </c>
      <c r="C62" s="73"/>
      <c r="D62" s="60"/>
      <c r="E62" s="23" t="s">
        <v>58</v>
      </c>
    </row>
    <row r="63" spans="2:5" x14ac:dyDescent="0.3">
      <c r="B63" s="73" t="s">
        <v>14</v>
      </c>
      <c r="C63" s="73"/>
      <c r="D63" s="60"/>
      <c r="E63" s="23" t="s">
        <v>59</v>
      </c>
    </row>
    <row r="64" spans="2:5" x14ac:dyDescent="0.3">
      <c r="B64" s="73" t="s">
        <v>19</v>
      </c>
      <c r="C64" s="73"/>
      <c r="D64" s="60"/>
      <c r="E64" s="23">
        <v>3216</v>
      </c>
    </row>
    <row r="65" spans="2:5" x14ac:dyDescent="0.3">
      <c r="B65" s="73" t="s">
        <v>20</v>
      </c>
      <c r="C65" s="73"/>
      <c r="D65" s="60"/>
      <c r="E65" s="23" t="s">
        <v>60</v>
      </c>
    </row>
    <row r="66" spans="2:5" x14ac:dyDescent="0.3">
      <c r="B66" s="99" t="s">
        <v>21</v>
      </c>
      <c r="C66" s="99"/>
      <c r="D66" s="69"/>
      <c r="E66" s="23">
        <v>8</v>
      </c>
    </row>
    <row r="67" spans="2:5" x14ac:dyDescent="0.3">
      <c r="B67" s="73" t="s">
        <v>22</v>
      </c>
      <c r="C67" s="73"/>
      <c r="D67" s="60"/>
      <c r="E67" s="24" t="s">
        <v>134</v>
      </c>
    </row>
    <row r="68" spans="2:5" x14ac:dyDescent="0.3">
      <c r="B68" s="73" t="s">
        <v>15</v>
      </c>
      <c r="C68" s="73"/>
      <c r="D68" s="60"/>
      <c r="E68" s="25" t="s">
        <v>57</v>
      </c>
    </row>
    <row r="69" spans="2:5" x14ac:dyDescent="0.3">
      <c r="B69" s="73" t="s">
        <v>23</v>
      </c>
      <c r="C69" s="73"/>
      <c r="D69" s="60"/>
      <c r="E69" s="23">
        <f>162.1+405.4</f>
        <v>567.5</v>
      </c>
    </row>
    <row r="70" spans="2:5" x14ac:dyDescent="0.3">
      <c r="B70" s="83" t="s">
        <v>24</v>
      </c>
      <c r="C70" s="83"/>
      <c r="D70" s="63"/>
      <c r="E70" s="23">
        <v>2</v>
      </c>
    </row>
    <row r="71" spans="2:5" x14ac:dyDescent="0.3">
      <c r="B71" s="83" t="s">
        <v>25</v>
      </c>
      <c r="C71" s="83"/>
      <c r="D71" s="63"/>
      <c r="E71" s="23">
        <v>0</v>
      </c>
    </row>
    <row r="72" spans="2:5" x14ac:dyDescent="0.3">
      <c r="B72" s="83" t="s">
        <v>26</v>
      </c>
      <c r="C72" s="83"/>
      <c r="D72" s="63"/>
      <c r="E72" s="23">
        <v>0</v>
      </c>
    </row>
    <row r="73" spans="2:5" x14ac:dyDescent="0.3">
      <c r="B73" s="83" t="s">
        <v>27</v>
      </c>
      <c r="C73" s="83"/>
      <c r="D73" s="63"/>
      <c r="E73" s="23">
        <f>SUM(E70:E72)</f>
        <v>2</v>
      </c>
    </row>
    <row r="75" spans="2:5" x14ac:dyDescent="0.3">
      <c r="B75" s="58" t="s">
        <v>40</v>
      </c>
      <c r="C75" s="58"/>
      <c r="D75" s="58"/>
      <c r="E75" s="58"/>
    </row>
    <row r="76" spans="2:5" x14ac:dyDescent="0.3">
      <c r="B76" s="51" t="s">
        <v>128</v>
      </c>
      <c r="C76" s="52" t="s">
        <v>129</v>
      </c>
      <c r="D76" s="52" t="s">
        <v>130</v>
      </c>
      <c r="E76" s="51" t="s">
        <v>131</v>
      </c>
    </row>
    <row r="77" spans="2:5" x14ac:dyDescent="0.3">
      <c r="B77" s="53" t="s">
        <v>132</v>
      </c>
      <c r="C77" s="26">
        <v>56</v>
      </c>
      <c r="D77" s="26">
        <v>2004</v>
      </c>
      <c r="E77" s="53">
        <v>8</v>
      </c>
    </row>
    <row r="78" spans="2:5" x14ac:dyDescent="0.3">
      <c r="B78" s="53" t="s">
        <v>132</v>
      </c>
      <c r="C78" s="26">
        <v>203</v>
      </c>
      <c r="D78" s="26">
        <v>2009</v>
      </c>
      <c r="E78" s="53">
        <v>8</v>
      </c>
    </row>
    <row r="86" spans="2:5" ht="15.6" x14ac:dyDescent="0.3">
      <c r="B86" s="59" t="s">
        <v>4</v>
      </c>
      <c r="C86" s="59"/>
      <c r="D86" s="59"/>
      <c r="E86" s="59"/>
    </row>
    <row r="87" spans="2:5" x14ac:dyDescent="0.3">
      <c r="B87" s="5" t="s">
        <v>47</v>
      </c>
      <c r="C87" s="6"/>
      <c r="D87" s="7"/>
      <c r="E87" s="29" t="s">
        <v>61</v>
      </c>
    </row>
    <row r="88" spans="2:5" x14ac:dyDescent="0.3">
      <c r="B88" s="60" t="s">
        <v>45</v>
      </c>
      <c r="C88" s="61"/>
      <c r="D88" s="62"/>
      <c r="E88" s="30" t="s">
        <v>62</v>
      </c>
    </row>
    <row r="89" spans="2:5" x14ac:dyDescent="0.3">
      <c r="B89" s="60" t="s">
        <v>28</v>
      </c>
      <c r="C89" s="61"/>
      <c r="D89" s="62"/>
      <c r="E89" s="30" t="s">
        <v>63</v>
      </c>
    </row>
    <row r="90" spans="2:5" x14ac:dyDescent="0.3">
      <c r="B90" s="63" t="s">
        <v>46</v>
      </c>
      <c r="C90" s="64"/>
      <c r="D90" s="65"/>
      <c r="E90" s="30" t="s">
        <v>64</v>
      </c>
    </row>
    <row r="91" spans="2:5" ht="28.5" customHeight="1" x14ac:dyDescent="0.3">
      <c r="B91" s="66" t="s">
        <v>29</v>
      </c>
      <c r="C91" s="67"/>
      <c r="D91" s="68"/>
      <c r="E91" s="31">
        <v>10100901</v>
      </c>
    </row>
    <row r="92" spans="2:5" ht="30" customHeight="1" x14ac:dyDescent="0.3">
      <c r="B92" s="63" t="s">
        <v>30</v>
      </c>
      <c r="C92" s="64"/>
      <c r="D92" s="65"/>
      <c r="E92" s="56" t="s">
        <v>65</v>
      </c>
    </row>
    <row r="93" spans="2:5" x14ac:dyDescent="0.3">
      <c r="B93" s="60" t="s">
        <v>3</v>
      </c>
      <c r="C93" s="61"/>
      <c r="D93" s="62"/>
      <c r="E93" s="30" t="s">
        <v>66</v>
      </c>
    </row>
    <row r="94" spans="2:5" x14ac:dyDescent="0.3">
      <c r="B94" s="60" t="s">
        <v>31</v>
      </c>
      <c r="C94" s="61"/>
      <c r="D94" s="62"/>
      <c r="E94" s="30">
        <v>1996</v>
      </c>
    </row>
    <row r="95" spans="2:5" x14ac:dyDescent="0.3">
      <c r="B95" s="60" t="s">
        <v>32</v>
      </c>
      <c r="C95" s="61"/>
      <c r="D95" s="62"/>
      <c r="E95" s="30" t="s">
        <v>67</v>
      </c>
    </row>
    <row r="96" spans="2:5" x14ac:dyDescent="0.3">
      <c r="B96" s="60" t="s">
        <v>33</v>
      </c>
      <c r="C96" s="61"/>
      <c r="D96" s="62"/>
      <c r="E96" s="30" t="s">
        <v>73</v>
      </c>
    </row>
    <row r="97" spans="2:5" x14ac:dyDescent="0.3">
      <c r="B97" s="60" t="s">
        <v>34</v>
      </c>
      <c r="C97" s="61"/>
      <c r="D97" s="62"/>
      <c r="E97" s="31" t="s">
        <v>74</v>
      </c>
    </row>
    <row r="98" spans="2:5" x14ac:dyDescent="0.3">
      <c r="B98" s="69" t="s">
        <v>35</v>
      </c>
      <c r="C98" s="70"/>
      <c r="D98" s="71"/>
      <c r="E98" s="30" t="s">
        <v>72</v>
      </c>
    </row>
    <row r="99" spans="2:5" x14ac:dyDescent="0.3">
      <c r="B99" s="63" t="s">
        <v>36</v>
      </c>
      <c r="C99" s="64"/>
      <c r="D99" s="65"/>
      <c r="E99" s="30" t="s">
        <v>72</v>
      </c>
    </row>
    <row r="100" spans="2:5" x14ac:dyDescent="0.3">
      <c r="B100" s="63" t="s">
        <v>37</v>
      </c>
      <c r="C100" s="64"/>
      <c r="D100" s="65"/>
      <c r="E100" s="30">
        <v>162.1</v>
      </c>
    </row>
    <row r="101" spans="2:5" x14ac:dyDescent="0.3">
      <c r="B101" s="63" t="s">
        <v>38</v>
      </c>
      <c r="C101" s="64"/>
      <c r="D101" s="65"/>
      <c r="E101" s="30">
        <v>175.3</v>
      </c>
    </row>
    <row r="102" spans="2:5" x14ac:dyDescent="0.3">
      <c r="B102" s="63" t="s">
        <v>39</v>
      </c>
      <c r="C102" s="64"/>
      <c r="D102" s="65"/>
      <c r="E102" s="30" t="s">
        <v>68</v>
      </c>
    </row>
    <row r="103" spans="2:5" ht="28.8" x14ac:dyDescent="0.3">
      <c r="B103" s="60" t="s">
        <v>41</v>
      </c>
      <c r="C103" s="61"/>
      <c r="D103" s="62"/>
      <c r="E103" s="56" t="s">
        <v>69</v>
      </c>
    </row>
    <row r="104" spans="2:5" x14ac:dyDescent="0.3">
      <c r="B104" s="60" t="s">
        <v>42</v>
      </c>
      <c r="C104" s="61"/>
      <c r="D104" s="62"/>
      <c r="E104" s="30" t="s">
        <v>70</v>
      </c>
    </row>
    <row r="105" spans="2:5" ht="28.8" x14ac:dyDescent="0.3">
      <c r="B105" s="60" t="s">
        <v>43</v>
      </c>
      <c r="C105" s="61"/>
      <c r="D105" s="62"/>
      <c r="E105" s="56" t="s">
        <v>71</v>
      </c>
    </row>
    <row r="106" spans="2:5" x14ac:dyDescent="0.3">
      <c r="B106" s="60" t="s">
        <v>44</v>
      </c>
      <c r="C106" s="61"/>
      <c r="D106" s="62"/>
      <c r="E106" s="21" t="s">
        <v>70</v>
      </c>
    </row>
    <row r="107" spans="2:5" x14ac:dyDescent="0.3">
      <c r="B107" s="54"/>
      <c r="C107" s="54"/>
      <c r="D107" s="54"/>
      <c r="E107" s="55"/>
    </row>
    <row r="108" spans="2:5" x14ac:dyDescent="0.3">
      <c r="B108" s="54"/>
      <c r="C108" s="54"/>
      <c r="D108" s="54"/>
      <c r="E108" s="55"/>
    </row>
    <row r="109" spans="2:5" x14ac:dyDescent="0.3">
      <c r="B109" s="54"/>
      <c r="C109" s="54"/>
      <c r="D109" s="54"/>
      <c r="E109" s="55"/>
    </row>
    <row r="110" spans="2:5" x14ac:dyDescent="0.3">
      <c r="B110" s="54"/>
      <c r="C110" s="54"/>
      <c r="D110" s="54"/>
      <c r="E110" s="55"/>
    </row>
    <row r="111" spans="2:5" x14ac:dyDescent="0.3">
      <c r="B111" s="54"/>
      <c r="C111" s="54"/>
      <c r="D111" s="54"/>
      <c r="E111" s="55"/>
    </row>
    <row r="112" spans="2:5" x14ac:dyDescent="0.3">
      <c r="B112" s="54"/>
      <c r="C112" s="54"/>
      <c r="D112" s="54"/>
      <c r="E112" s="55"/>
    </row>
    <row r="113" spans="2:5" x14ac:dyDescent="0.3">
      <c r="B113" s="54"/>
      <c r="C113" s="54"/>
      <c r="D113" s="54"/>
      <c r="E113" s="55"/>
    </row>
    <row r="114" spans="2:5" x14ac:dyDescent="0.3">
      <c r="B114" s="54"/>
      <c r="C114" s="54"/>
      <c r="D114" s="54"/>
      <c r="E114" s="55"/>
    </row>
    <row r="115" spans="2:5" x14ac:dyDescent="0.3">
      <c r="B115" s="54"/>
      <c r="C115" s="54"/>
      <c r="D115" s="54"/>
      <c r="E115" s="55"/>
    </row>
    <row r="116" spans="2:5" x14ac:dyDescent="0.3">
      <c r="B116" s="54"/>
      <c r="C116" s="54"/>
      <c r="D116" s="54"/>
      <c r="E116" s="55"/>
    </row>
    <row r="117" spans="2:5" x14ac:dyDescent="0.3">
      <c r="B117" s="54"/>
      <c r="C117" s="54"/>
      <c r="D117" s="54"/>
      <c r="E117" s="55"/>
    </row>
    <row r="118" spans="2:5" x14ac:dyDescent="0.3">
      <c r="B118" s="54"/>
      <c r="C118" s="54"/>
      <c r="D118" s="54"/>
      <c r="E118" s="55"/>
    </row>
    <row r="119" spans="2:5" x14ac:dyDescent="0.3">
      <c r="B119" s="54"/>
      <c r="C119" s="54"/>
      <c r="D119" s="54"/>
      <c r="E119" s="55"/>
    </row>
    <row r="120" spans="2:5" x14ac:dyDescent="0.3">
      <c r="B120" s="54"/>
      <c r="C120" s="54"/>
      <c r="D120" s="54"/>
      <c r="E120" s="55"/>
    </row>
    <row r="121" spans="2:5" x14ac:dyDescent="0.3">
      <c r="B121" s="54"/>
      <c r="C121" s="54"/>
      <c r="D121" s="54"/>
      <c r="E121" s="55"/>
    </row>
    <row r="122" spans="2:5" x14ac:dyDescent="0.3">
      <c r="B122" s="54"/>
      <c r="C122" s="54"/>
      <c r="D122" s="54"/>
      <c r="E122" s="55"/>
    </row>
    <row r="123" spans="2:5" x14ac:dyDescent="0.3">
      <c r="B123" s="54"/>
      <c r="C123" s="54"/>
      <c r="D123" s="54"/>
      <c r="E123" s="55"/>
    </row>
    <row r="124" spans="2:5" x14ac:dyDescent="0.3">
      <c r="B124" s="54"/>
      <c r="C124" s="54"/>
      <c r="D124" s="54"/>
      <c r="E124" s="55"/>
    </row>
    <row r="125" spans="2:5" x14ac:dyDescent="0.3">
      <c r="B125" s="54"/>
      <c r="C125" s="54"/>
      <c r="D125" s="54"/>
      <c r="E125" s="55"/>
    </row>
    <row r="126" spans="2:5" x14ac:dyDescent="0.3">
      <c r="B126" s="54"/>
      <c r="C126" s="54"/>
      <c r="D126" s="54"/>
      <c r="E126" s="55"/>
    </row>
    <row r="127" spans="2:5" x14ac:dyDescent="0.3">
      <c r="B127" s="54"/>
      <c r="C127" s="54"/>
      <c r="D127" s="54"/>
      <c r="E127" s="55"/>
    </row>
    <row r="128" spans="2:5" x14ac:dyDescent="0.3">
      <c r="B128" s="54"/>
      <c r="C128" s="54"/>
      <c r="D128" s="54"/>
      <c r="E128" s="55"/>
    </row>
    <row r="129" spans="2:5" x14ac:dyDescent="0.3">
      <c r="B129" s="54"/>
      <c r="C129" s="54"/>
      <c r="D129" s="54"/>
      <c r="E129" s="55"/>
    </row>
    <row r="130" spans="2:5" ht="15.6" x14ac:dyDescent="0.3">
      <c r="B130" s="59" t="s">
        <v>4</v>
      </c>
      <c r="C130" s="59"/>
      <c r="D130" s="59"/>
      <c r="E130" s="59"/>
    </row>
    <row r="131" spans="2:5" x14ac:dyDescent="0.3">
      <c r="B131" s="5" t="s">
        <v>47</v>
      </c>
      <c r="C131" s="6"/>
      <c r="D131" s="7"/>
      <c r="E131" s="29" t="s">
        <v>133</v>
      </c>
    </row>
    <row r="132" spans="2:5" ht="14.4" customHeight="1" x14ac:dyDescent="0.3">
      <c r="B132" s="60" t="s">
        <v>45</v>
      </c>
      <c r="C132" s="61"/>
      <c r="D132" s="62"/>
      <c r="E132" s="26" t="s">
        <v>62</v>
      </c>
    </row>
    <row r="133" spans="2:5" ht="14.4" customHeight="1" x14ac:dyDescent="0.3">
      <c r="B133" s="60" t="s">
        <v>28</v>
      </c>
      <c r="C133" s="61"/>
      <c r="D133" s="62"/>
      <c r="E133" s="26" t="s">
        <v>75</v>
      </c>
    </row>
    <row r="134" spans="2:5" x14ac:dyDescent="0.3">
      <c r="B134" s="63" t="s">
        <v>46</v>
      </c>
      <c r="C134" s="64"/>
      <c r="D134" s="65"/>
      <c r="E134" s="26" t="s">
        <v>76</v>
      </c>
    </row>
    <row r="135" spans="2:5" x14ac:dyDescent="0.3">
      <c r="B135" s="66" t="s">
        <v>29</v>
      </c>
      <c r="C135" s="67"/>
      <c r="D135" s="68"/>
      <c r="E135" s="27">
        <v>10101304</v>
      </c>
    </row>
    <row r="136" spans="2:5" ht="14.4" customHeight="1" x14ac:dyDescent="0.3">
      <c r="B136" s="63" t="s">
        <v>30</v>
      </c>
      <c r="C136" s="64"/>
      <c r="D136" s="65"/>
      <c r="E136" s="26" t="s">
        <v>77</v>
      </c>
    </row>
    <row r="137" spans="2:5" ht="14.4" customHeight="1" x14ac:dyDescent="0.3">
      <c r="B137" s="60" t="s">
        <v>3</v>
      </c>
      <c r="C137" s="61"/>
      <c r="D137" s="62"/>
      <c r="E137" s="26" t="s">
        <v>66</v>
      </c>
    </row>
    <row r="138" spans="2:5" x14ac:dyDescent="0.3">
      <c r="B138" s="60" t="s">
        <v>31</v>
      </c>
      <c r="C138" s="61"/>
      <c r="D138" s="62"/>
      <c r="E138" s="26">
        <v>2011</v>
      </c>
    </row>
    <row r="139" spans="2:5" x14ac:dyDescent="0.3">
      <c r="B139" s="60" t="s">
        <v>32</v>
      </c>
      <c r="C139" s="61"/>
      <c r="D139" s="62"/>
      <c r="E139" s="26" t="s">
        <v>67</v>
      </c>
    </row>
    <row r="140" spans="2:5" ht="14.4" customHeight="1" x14ac:dyDescent="0.3">
      <c r="B140" s="60" t="s">
        <v>33</v>
      </c>
      <c r="C140" s="61"/>
      <c r="D140" s="62"/>
      <c r="E140" s="26" t="s">
        <v>78</v>
      </c>
    </row>
    <row r="141" spans="2:5" ht="14.4" customHeight="1" x14ac:dyDescent="0.3">
      <c r="B141" s="60" t="s">
        <v>34</v>
      </c>
      <c r="C141" s="61"/>
      <c r="D141" s="62"/>
      <c r="E141" s="31" t="s">
        <v>74</v>
      </c>
    </row>
    <row r="142" spans="2:5" ht="14.4" customHeight="1" x14ac:dyDescent="0.3">
      <c r="B142" s="69" t="s">
        <v>35</v>
      </c>
      <c r="C142" s="70"/>
      <c r="D142" s="71"/>
      <c r="E142" s="30" t="s">
        <v>72</v>
      </c>
    </row>
    <row r="143" spans="2:5" ht="14.4" customHeight="1" x14ac:dyDescent="0.3">
      <c r="B143" s="63" t="s">
        <v>36</v>
      </c>
      <c r="C143" s="64"/>
      <c r="D143" s="65"/>
      <c r="E143" s="30" t="s">
        <v>72</v>
      </c>
    </row>
    <row r="144" spans="2:5" ht="14.4" customHeight="1" x14ac:dyDescent="0.3">
      <c r="B144" s="63" t="s">
        <v>37</v>
      </c>
      <c r="C144" s="64"/>
      <c r="D144" s="65"/>
      <c r="E144" s="26">
        <v>405.4</v>
      </c>
    </row>
    <row r="145" spans="2:5" x14ac:dyDescent="0.3">
      <c r="B145" s="63" t="s">
        <v>38</v>
      </c>
      <c r="C145" s="64"/>
      <c r="D145" s="65"/>
      <c r="E145" s="26">
        <v>423.7</v>
      </c>
    </row>
    <row r="146" spans="2:5" x14ac:dyDescent="0.3">
      <c r="B146" s="63" t="s">
        <v>39</v>
      </c>
      <c r="C146" s="64"/>
      <c r="D146" s="65"/>
      <c r="E146" s="30" t="s">
        <v>68</v>
      </c>
    </row>
    <row r="147" spans="2:5" ht="29.25" customHeight="1" x14ac:dyDescent="0.3">
      <c r="B147" s="60" t="s">
        <v>41</v>
      </c>
      <c r="C147" s="61"/>
      <c r="D147" s="62"/>
      <c r="E147" s="57" t="s">
        <v>69</v>
      </c>
    </row>
    <row r="148" spans="2:5" ht="14.4" customHeight="1" x14ac:dyDescent="0.3">
      <c r="B148" s="60" t="s">
        <v>42</v>
      </c>
      <c r="C148" s="61"/>
      <c r="D148" s="62"/>
      <c r="E148" s="26" t="s">
        <v>79</v>
      </c>
    </row>
    <row r="149" spans="2:5" ht="30" customHeight="1" x14ac:dyDescent="0.3">
      <c r="B149" s="60" t="s">
        <v>43</v>
      </c>
      <c r="C149" s="61"/>
      <c r="D149" s="62"/>
      <c r="E149" s="57" t="s">
        <v>71</v>
      </c>
    </row>
    <row r="150" spans="2:5" ht="14.4" customHeight="1" x14ac:dyDescent="0.3">
      <c r="B150" s="60" t="s">
        <v>44</v>
      </c>
      <c r="C150" s="61"/>
      <c r="D150" s="62"/>
      <c r="E150" s="28" t="s">
        <v>79</v>
      </c>
    </row>
    <row r="158" spans="2:5" ht="14.4" customHeight="1" x14ac:dyDescent="0.3"/>
    <row r="180" ht="14.4" customHeight="1" x14ac:dyDescent="0.3"/>
    <row r="207" ht="14.4" customHeight="1" x14ac:dyDescent="0.3"/>
    <row r="229" ht="14.4" customHeight="1" x14ac:dyDescent="0.3"/>
  </sheetData>
  <mergeCells count="70">
    <mergeCell ref="B61:E61"/>
    <mergeCell ref="B62:D62"/>
    <mergeCell ref="B73:D73"/>
    <mergeCell ref="B72:D72"/>
    <mergeCell ref="B71:D71"/>
    <mergeCell ref="B67:D67"/>
    <mergeCell ref="B65:D65"/>
    <mergeCell ref="B64:D64"/>
    <mergeCell ref="B63:D63"/>
    <mergeCell ref="B66:D66"/>
    <mergeCell ref="B68:D68"/>
    <mergeCell ref="B69:D69"/>
    <mergeCell ref="B70:D70"/>
    <mergeCell ref="B59:D59"/>
    <mergeCell ref="B52:E52"/>
    <mergeCell ref="B53:E53"/>
    <mergeCell ref="B44:E51"/>
    <mergeCell ref="B43:E43"/>
    <mergeCell ref="B55:D55"/>
    <mergeCell ref="B56:D56"/>
    <mergeCell ref="B57:D57"/>
    <mergeCell ref="C27:D27"/>
    <mergeCell ref="B58:D58"/>
    <mergeCell ref="B20:E20"/>
    <mergeCell ref="B21:E21"/>
    <mergeCell ref="B41:E42"/>
    <mergeCell ref="B22:E22"/>
    <mergeCell ref="B23:E23"/>
    <mergeCell ref="B40:E40"/>
    <mergeCell ref="B88:D88"/>
    <mergeCell ref="B103:D103"/>
    <mergeCell ref="B104:D104"/>
    <mergeCell ref="B105:D105"/>
    <mergeCell ref="B89:D89"/>
    <mergeCell ref="B90:D90"/>
    <mergeCell ref="B93:D93"/>
    <mergeCell ref="B92:D92"/>
    <mergeCell ref="B91:D91"/>
    <mergeCell ref="B106:D106"/>
    <mergeCell ref="B94:D94"/>
    <mergeCell ref="B98:D98"/>
    <mergeCell ref="B97:D97"/>
    <mergeCell ref="B96:D96"/>
    <mergeCell ref="B95:D95"/>
    <mergeCell ref="B100:D100"/>
    <mergeCell ref="B101:D101"/>
    <mergeCell ref="B102:D102"/>
    <mergeCell ref="B99:D99"/>
    <mergeCell ref="B150:D150"/>
    <mergeCell ref="B142:D142"/>
    <mergeCell ref="B143:D143"/>
    <mergeCell ref="B144:D144"/>
    <mergeCell ref="B145:D145"/>
    <mergeCell ref="B146:D146"/>
    <mergeCell ref="B75:E75"/>
    <mergeCell ref="B130:E130"/>
    <mergeCell ref="B147:D147"/>
    <mergeCell ref="B148:D148"/>
    <mergeCell ref="B149:D149"/>
    <mergeCell ref="B136:D136"/>
    <mergeCell ref="B137:D137"/>
    <mergeCell ref="B138:D138"/>
    <mergeCell ref="B139:D139"/>
    <mergeCell ref="B140:D140"/>
    <mergeCell ref="B141:D141"/>
    <mergeCell ref="B86:E86"/>
    <mergeCell ref="B132:D132"/>
    <mergeCell ref="B133:D133"/>
    <mergeCell ref="B134:D134"/>
    <mergeCell ref="B135:D135"/>
  </mergeCells>
  <dataValidations disablePrompts="1" count="6">
    <dataValidation operator="greaterThan" allowBlank="1" showInputMessage="1" showErrorMessage="1" sqref="E54"/>
    <dataValidation type="list" allowBlank="1" showInputMessage="1" showErrorMessage="1" sqref="E59 E70:E72">
      <formula1>N°</formula1>
    </dataValidation>
    <dataValidation type="whole" operator="greaterThanOrEqual" allowBlank="1" showInputMessage="1" showErrorMessage="1" sqref="E73">
      <formula1>0</formula1>
    </dataValidation>
    <dataValidation type="whole" operator="greaterThan" allowBlank="1" showInputMessage="1" showErrorMessage="1" sqref="E94 E138">
      <formula1>0</formula1>
    </dataValidation>
    <dataValidation type="list" allowBlank="1" showInputMessage="1" showErrorMessage="1" sqref="E88 E132">
      <formula1>TIPO_FUENTE</formula1>
    </dataValidation>
    <dataValidation type="decimal" operator="greaterThanOrEqual" allowBlank="1" showInputMessage="1" showErrorMessage="1" sqref="E100:E101 E144:E145">
      <formula1>0</formula1>
    </dataValidation>
  </dataValidations>
  <pageMargins left="0.7" right="0.7" top="0.75" bottom="0.75" header="0.3" footer="0.3"/>
  <pageSetup scale="94" orientation="portrait" verticalDpi="0" r:id="rId1"/>
  <headerFooter differentFirst="1">
    <oddHeader>&amp;L&amp;G&amp;C
Expediente: DFZ-2016-4877-VIII-LEY-EI&amp;R&amp;G</oddHeader>
    <oddFooter>&amp;R&amp;P</oddFooter>
    <firstHeader>&amp;C&amp;G</firstHead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'ALT. 10'!#REF!</xm:f>
          </x14:formula1>
          <xm:sqref>E91 E135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zoomScaleNormal="100" workbookViewId="0">
      <selection activeCell="C3" sqref="C3:I3"/>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03"/>
      <c r="D3" s="103"/>
      <c r="E3" s="103"/>
      <c r="F3" s="103"/>
      <c r="G3" s="103"/>
      <c r="H3" s="103"/>
      <c r="I3" s="103"/>
    </row>
    <row r="6" spans="2:10" ht="15.6" x14ac:dyDescent="0.3">
      <c r="B6" s="104" t="s">
        <v>4</v>
      </c>
      <c r="C6" s="104"/>
      <c r="D6" s="104"/>
      <c r="E6" s="104"/>
      <c r="F6" s="104"/>
      <c r="G6" s="104"/>
      <c r="H6" s="104"/>
      <c r="I6" s="104"/>
      <c r="J6" s="104"/>
    </row>
    <row r="7" spans="2:10" x14ac:dyDescent="0.3">
      <c r="B7" s="105"/>
      <c r="C7" s="105"/>
      <c r="D7" s="105"/>
      <c r="E7" s="105"/>
    </row>
    <row r="8" spans="2:10" x14ac:dyDescent="0.3">
      <c r="B8" s="106" t="s">
        <v>48</v>
      </c>
      <c r="C8" s="106"/>
      <c r="D8" s="106"/>
      <c r="E8" s="11" t="s">
        <v>49</v>
      </c>
      <c r="F8" s="11" t="s">
        <v>1</v>
      </c>
      <c r="G8" s="11" t="s">
        <v>2</v>
      </c>
      <c r="H8" s="11" t="s">
        <v>0</v>
      </c>
      <c r="I8" s="11" t="s">
        <v>50</v>
      </c>
      <c r="J8" s="10"/>
    </row>
    <row r="9" spans="2:10" x14ac:dyDescent="0.3">
      <c r="B9" s="100" t="s">
        <v>63</v>
      </c>
      <c r="C9" s="100" t="s">
        <v>64</v>
      </c>
      <c r="D9" s="3" t="s">
        <v>33</v>
      </c>
      <c r="E9" s="32">
        <v>10</v>
      </c>
      <c r="F9" s="32">
        <v>10</v>
      </c>
      <c r="G9" s="32"/>
      <c r="H9" s="32">
        <v>10</v>
      </c>
      <c r="I9" s="32" t="s">
        <v>80</v>
      </c>
      <c r="J9" s="10"/>
    </row>
    <row r="10" spans="2:10" x14ac:dyDescent="0.3">
      <c r="B10" s="101"/>
      <c r="C10" s="101"/>
      <c r="D10" s="4" t="s">
        <v>34</v>
      </c>
      <c r="E10" s="32">
        <v>10</v>
      </c>
      <c r="F10" s="32">
        <v>10</v>
      </c>
      <c r="G10" s="32">
        <v>10</v>
      </c>
      <c r="H10" s="32">
        <v>10</v>
      </c>
      <c r="I10" s="32" t="s">
        <v>80</v>
      </c>
      <c r="J10" s="10"/>
    </row>
    <row r="11" spans="2:10" x14ac:dyDescent="0.3">
      <c r="B11" s="101"/>
      <c r="C11" s="101"/>
      <c r="D11" s="9" t="s">
        <v>35</v>
      </c>
      <c r="E11" s="32"/>
      <c r="F11" s="32"/>
      <c r="G11" s="32"/>
      <c r="H11" s="32"/>
      <c r="I11" s="32"/>
      <c r="J11" s="10"/>
    </row>
    <row r="12" spans="2:10" x14ac:dyDescent="0.3">
      <c r="B12" s="102"/>
      <c r="C12" s="102"/>
      <c r="D12" s="4" t="s">
        <v>36</v>
      </c>
      <c r="E12" s="32"/>
      <c r="F12" s="32"/>
      <c r="G12" s="32"/>
      <c r="H12" s="32"/>
      <c r="I12" s="32"/>
      <c r="J12" s="10"/>
    </row>
    <row r="13" spans="2:10" x14ac:dyDescent="0.3">
      <c r="B13" s="100" t="s">
        <v>75</v>
      </c>
      <c r="C13" s="100" t="s">
        <v>76</v>
      </c>
      <c r="D13" s="3" t="s">
        <v>33</v>
      </c>
      <c r="E13" s="32">
        <v>10</v>
      </c>
      <c r="F13" s="32">
        <v>10</v>
      </c>
      <c r="G13" s="32"/>
      <c r="H13" s="32">
        <v>10</v>
      </c>
      <c r="I13" s="32" t="s">
        <v>80</v>
      </c>
    </row>
    <row r="14" spans="2:10" x14ac:dyDescent="0.3">
      <c r="B14" s="101"/>
      <c r="C14" s="101"/>
      <c r="D14" s="4" t="s">
        <v>34</v>
      </c>
      <c r="E14" s="32">
        <v>10</v>
      </c>
      <c r="F14" s="32">
        <v>10</v>
      </c>
      <c r="G14" s="32">
        <v>10</v>
      </c>
      <c r="H14" s="32">
        <v>10</v>
      </c>
      <c r="I14" s="32" t="s">
        <v>80</v>
      </c>
    </row>
    <row r="15" spans="2:10" x14ac:dyDescent="0.3">
      <c r="B15" s="101"/>
      <c r="C15" s="101"/>
      <c r="D15" s="9" t="s">
        <v>35</v>
      </c>
      <c r="E15" s="32"/>
      <c r="F15" s="32"/>
      <c r="G15" s="32"/>
      <c r="H15" s="32"/>
      <c r="I15" s="32"/>
    </row>
    <row r="16" spans="2:10" x14ac:dyDescent="0.3">
      <c r="B16" s="102"/>
      <c r="C16" s="102"/>
      <c r="D16" s="4" t="s">
        <v>36</v>
      </c>
      <c r="E16" s="32"/>
      <c r="F16" s="32"/>
      <c r="G16" s="32"/>
      <c r="H16" s="32"/>
      <c r="I16" s="32"/>
    </row>
    <row r="36" ht="14.4" customHeight="1" x14ac:dyDescent="0.3"/>
    <row r="41" ht="14.4" customHeight="1" x14ac:dyDescent="0.3"/>
  </sheetData>
  <mergeCells count="8">
    <mergeCell ref="B13:B16"/>
    <mergeCell ref="C13:C16"/>
    <mergeCell ref="C3:I3"/>
    <mergeCell ref="B6:J6"/>
    <mergeCell ref="B7:E7"/>
    <mergeCell ref="B9:B12"/>
    <mergeCell ref="C9:C12"/>
    <mergeCell ref="B8:D8"/>
  </mergeCells>
  <dataValidations count="2">
    <dataValidation type="list" allowBlank="1" showInputMessage="1" showErrorMessage="1" sqref="I9:I10 I13:I14">
      <formula1>"1,2,3,4,5,6,7,8,9,10,11,Otro,N/A"</formula1>
    </dataValidation>
    <dataValidation type="list" allowBlank="1" showInputMessage="1" showErrorMessage="1" sqref="E9:H16 I11:I12 I15:I16">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03"/>
  <sheetViews>
    <sheetView showGridLines="0" view="pageBreakPreview" topLeftCell="A146" zoomScale="40" zoomScaleNormal="70" zoomScaleSheetLayoutView="40" zoomScalePageLayoutView="66" workbookViewId="0">
      <selection activeCell="B164" sqref="B164:H203"/>
    </sheetView>
  </sheetViews>
  <sheetFormatPr baseColWidth="10" defaultColWidth="11.5546875" defaultRowHeight="13.8" x14ac:dyDescent="0.25"/>
  <cols>
    <col min="1" max="1" width="11.5546875" style="33"/>
    <col min="2" max="2" width="42.88671875" style="33" customWidth="1"/>
    <col min="3" max="3" width="31.6640625" style="33" customWidth="1"/>
    <col min="4" max="4" width="13.5546875" style="33" customWidth="1"/>
    <col min="5" max="9" width="17.6640625" style="33" customWidth="1"/>
    <col min="10" max="16384" width="11.5546875" style="33"/>
  </cols>
  <sheetData>
    <row r="1" spans="2:8" x14ac:dyDescent="0.25">
      <c r="B1" s="49"/>
      <c r="D1" s="49"/>
      <c r="E1" s="49"/>
      <c r="F1" s="49"/>
      <c r="G1" s="49"/>
      <c r="H1" s="49"/>
    </row>
    <row r="2" spans="2:8" x14ac:dyDescent="0.25">
      <c r="B2" s="49"/>
      <c r="C2" s="49"/>
      <c r="D2" s="49"/>
      <c r="E2" s="49"/>
      <c r="F2" s="45"/>
      <c r="G2" s="45"/>
      <c r="H2" s="45"/>
    </row>
    <row r="3" spans="2:8" x14ac:dyDescent="0.25">
      <c r="B3" s="49"/>
      <c r="C3" s="49"/>
      <c r="D3" s="49"/>
      <c r="E3" s="49"/>
      <c r="F3" s="50"/>
      <c r="G3" s="45"/>
      <c r="H3" s="45"/>
    </row>
    <row r="4" spans="2:8" x14ac:dyDescent="0.25">
      <c r="B4" s="49"/>
      <c r="C4" s="49"/>
      <c r="D4" s="49"/>
      <c r="E4" s="49"/>
      <c r="F4" s="45"/>
      <c r="G4" s="45"/>
      <c r="H4" s="45"/>
    </row>
    <row r="5" spans="2:8" x14ac:dyDescent="0.25">
      <c r="B5" s="49"/>
      <c r="C5" s="49"/>
      <c r="D5" s="49"/>
      <c r="E5" s="49"/>
      <c r="F5" s="45"/>
      <c r="G5" s="45"/>
      <c r="H5" s="45"/>
    </row>
    <row r="6" spans="2:8" x14ac:dyDescent="0.25">
      <c r="B6" s="49"/>
      <c r="C6" s="49"/>
      <c r="D6" s="49"/>
      <c r="E6" s="49"/>
      <c r="F6" s="45"/>
      <c r="G6" s="45"/>
      <c r="H6" s="45"/>
    </row>
    <row r="7" spans="2:8" ht="15.6" x14ac:dyDescent="0.25">
      <c r="B7" s="126" t="s">
        <v>127</v>
      </c>
      <c r="C7" s="126"/>
      <c r="D7" s="46"/>
      <c r="E7" s="46"/>
      <c r="F7" s="46"/>
      <c r="G7" s="46"/>
      <c r="H7" s="45"/>
    </row>
    <row r="8" spans="2:8" ht="16.2" thickBot="1" x14ac:dyDescent="0.3">
      <c r="B8" s="48"/>
      <c r="C8" s="48"/>
      <c r="D8" s="46"/>
      <c r="E8" s="46"/>
      <c r="F8" s="46"/>
      <c r="G8" s="46"/>
      <c r="H8" s="45"/>
    </row>
    <row r="9" spans="2:8" ht="16.2" thickBot="1" x14ac:dyDescent="0.3">
      <c r="B9" s="127" t="str">
        <f>CONCATENATE([2]CUANTIFICACIÓN!B7, " - Biomasa")</f>
        <v>Caldera de Biomasa 3 - Biomasa</v>
      </c>
      <c r="C9" s="124"/>
      <c r="D9" s="125"/>
      <c r="E9" s="46"/>
      <c r="F9" s="46"/>
      <c r="G9" s="46"/>
      <c r="H9" s="45"/>
    </row>
    <row r="10" spans="2:8" x14ac:dyDescent="0.25">
      <c r="B10" s="44"/>
    </row>
    <row r="11" spans="2:8" ht="39.6" x14ac:dyDescent="0.25">
      <c r="B11" s="41" t="s">
        <v>100</v>
      </c>
      <c r="C11" s="111" t="s">
        <v>99</v>
      </c>
      <c r="D11" s="112"/>
    </row>
    <row r="12" spans="2:8" ht="40.950000000000003" customHeight="1" x14ac:dyDescent="0.25">
      <c r="B12" s="41" t="s">
        <v>98</v>
      </c>
      <c r="C12" s="111" t="s">
        <v>97</v>
      </c>
      <c r="D12" s="112"/>
    </row>
    <row r="13" spans="2:8" x14ac:dyDescent="0.25">
      <c r="B13" s="107" t="s">
        <v>96</v>
      </c>
      <c r="C13" s="43" t="s">
        <v>95</v>
      </c>
      <c r="D13" s="42" t="s">
        <v>72</v>
      </c>
    </row>
    <row r="14" spans="2:8" x14ac:dyDescent="0.25">
      <c r="B14" s="107"/>
      <c r="C14" s="43" t="s">
        <v>94</v>
      </c>
      <c r="D14" s="42" t="s">
        <v>72</v>
      </c>
    </row>
    <row r="15" spans="2:8" x14ac:dyDescent="0.25">
      <c r="B15" s="107"/>
      <c r="C15" s="43" t="s">
        <v>93</v>
      </c>
      <c r="D15" s="42" t="s">
        <v>72</v>
      </c>
    </row>
    <row r="16" spans="2:8" x14ac:dyDescent="0.25">
      <c r="B16" s="107"/>
      <c r="C16" s="43" t="s">
        <v>92</v>
      </c>
      <c r="D16" s="42" t="s">
        <v>72</v>
      </c>
    </row>
    <row r="17" spans="1:8" x14ac:dyDescent="0.25">
      <c r="B17" s="107"/>
      <c r="C17" s="43" t="s">
        <v>91</v>
      </c>
      <c r="D17" s="42" t="s">
        <v>72</v>
      </c>
    </row>
    <row r="18" spans="1:8" x14ac:dyDescent="0.25">
      <c r="B18" s="107"/>
      <c r="C18" s="43" t="s">
        <v>90</v>
      </c>
      <c r="D18" s="42" t="s">
        <v>72</v>
      </c>
    </row>
    <row r="19" spans="1:8" ht="26.4" x14ac:dyDescent="0.25">
      <c r="B19" s="41" t="s">
        <v>89</v>
      </c>
      <c r="C19" s="111" t="s">
        <v>88</v>
      </c>
      <c r="D19" s="112"/>
    </row>
    <row r="20" spans="1:8" ht="26.4" x14ac:dyDescent="0.25">
      <c r="B20" s="40" t="s">
        <v>87</v>
      </c>
      <c r="C20" s="113" t="s">
        <v>86</v>
      </c>
      <c r="D20" s="113"/>
    </row>
    <row r="21" spans="1:8" ht="33.6" customHeight="1" x14ac:dyDescent="0.25">
      <c r="B21" s="39" t="s">
        <v>85</v>
      </c>
      <c r="C21" s="114">
        <v>10100901</v>
      </c>
      <c r="D21" s="115"/>
    </row>
    <row r="22" spans="1:8" ht="33.6" customHeight="1" x14ac:dyDescent="0.25">
      <c r="B22" s="38" t="s">
        <v>84</v>
      </c>
      <c r="C22" s="116" t="s">
        <v>83</v>
      </c>
      <c r="D22" s="116"/>
    </row>
    <row r="23" spans="1:8" ht="12" customHeight="1" x14ac:dyDescent="0.25">
      <c r="A23" s="37"/>
      <c r="B23" s="37"/>
      <c r="C23" s="37"/>
      <c r="D23" s="37"/>
    </row>
    <row r="24" spans="1:8" ht="14.4" x14ac:dyDescent="0.25">
      <c r="B24" s="117"/>
      <c r="C24" s="117"/>
      <c r="D24" s="117"/>
      <c r="E24" s="36" t="s">
        <v>49</v>
      </c>
      <c r="F24" s="36" t="s">
        <v>1</v>
      </c>
      <c r="G24" s="36" t="s">
        <v>2</v>
      </c>
      <c r="H24" s="35" t="s">
        <v>0</v>
      </c>
    </row>
    <row r="25" spans="1:8" x14ac:dyDescent="0.25">
      <c r="B25" s="107" t="s">
        <v>82</v>
      </c>
      <c r="C25" s="107"/>
      <c r="D25" s="107"/>
      <c r="E25" s="34" t="str">
        <f>+VLOOKUP(C21,'[3]Hoja1 (2)'!$A$1:$G$113,4,0)</f>
        <v>0.00138*LENA</v>
      </c>
      <c r="F25" s="34" t="str">
        <f>+VLOOKUP(C21,'[3]Hoja1 (2)'!$A$1:$G$113,2,0)</f>
        <v>0.000156*LENA</v>
      </c>
      <c r="G25" s="34" t="s">
        <v>102</v>
      </c>
      <c r="H25" s="34" t="str">
        <f>+VLOOKUP(C21,'[3]Hoja1 (2)'!$A$1:$G$113,5,0)</f>
        <v>0.000338*LENA</v>
      </c>
    </row>
    <row r="26" spans="1:8" x14ac:dyDescent="0.25">
      <c r="B26" s="108" t="s">
        <v>81</v>
      </c>
      <c r="C26" s="109"/>
      <c r="D26" s="110"/>
      <c r="E26" s="34" t="str">
        <f>+VLOOKUP(C22,[4]Hoja1!$B$1:$F$24,3,0)</f>
        <v>N/A</v>
      </c>
      <c r="F26" s="34" t="str">
        <f>+VLOOKUP(C22,[4]Hoja1!$B$1:$F$24,4,0)</f>
        <v>N/A</v>
      </c>
      <c r="G26" s="34" t="str">
        <f>+VLOOKUP(C22,[4]Hoja1!$B$1:$F$24,5,0)</f>
        <v>N/A</v>
      </c>
      <c r="H26" s="34">
        <f>+VLOOKUP(C22,[4]Hoja1!$B$1:$F$24,2,0)</f>
        <v>98</v>
      </c>
    </row>
    <row r="30" spans="1:8" ht="14.4" thickBot="1" x14ac:dyDescent="0.3"/>
    <row r="31" spans="1:8" ht="14.4" hidden="1" customHeight="1" x14ac:dyDescent="0.3">
      <c r="A31">
        <v>10100201</v>
      </c>
      <c r="B31" t="s">
        <v>126</v>
      </c>
    </row>
    <row r="32" spans="1:8" ht="39.6" hidden="1" customHeight="1" x14ac:dyDescent="0.3">
      <c r="A32">
        <v>10100202</v>
      </c>
      <c r="B32" t="s">
        <v>125</v>
      </c>
    </row>
    <row r="33" spans="1:2" ht="26.4" hidden="1" customHeight="1" x14ac:dyDescent="0.3">
      <c r="A33">
        <v>10100204</v>
      </c>
      <c r="B33" t="s">
        <v>124</v>
      </c>
    </row>
    <row r="34" spans="1:2" ht="14.4" hidden="1" customHeight="1" x14ac:dyDescent="0.3">
      <c r="A34">
        <v>10100212</v>
      </c>
      <c r="B34" t="s">
        <v>123</v>
      </c>
    </row>
    <row r="35" spans="1:2" ht="14.4" hidden="1" customHeight="1" x14ac:dyDescent="0.3">
      <c r="A35">
        <v>10100225</v>
      </c>
      <c r="B35" t="s">
        <v>122</v>
      </c>
    </row>
    <row r="36" spans="1:2" ht="14.4" hidden="1" customHeight="1" x14ac:dyDescent="0.3">
      <c r="A36">
        <v>10100401</v>
      </c>
      <c r="B36" t="s">
        <v>121</v>
      </c>
    </row>
    <row r="37" spans="1:2" ht="14.4" hidden="1" customHeight="1" x14ac:dyDescent="0.3">
      <c r="A37">
        <v>10100404</v>
      </c>
      <c r="B37" t="s">
        <v>120</v>
      </c>
    </row>
    <row r="38" spans="1:2" ht="14.4" hidden="1" customHeight="1" x14ac:dyDescent="0.3">
      <c r="A38">
        <v>10100405</v>
      </c>
      <c r="B38" t="s">
        <v>119</v>
      </c>
    </row>
    <row r="39" spans="1:2" ht="14.4" hidden="1" customHeight="1" x14ac:dyDescent="0.3">
      <c r="A39">
        <v>10100501</v>
      </c>
      <c r="B39" t="s">
        <v>118</v>
      </c>
    </row>
    <row r="40" spans="1:2" ht="26.4" hidden="1" customHeight="1" x14ac:dyDescent="0.3">
      <c r="A40">
        <v>10100601</v>
      </c>
      <c r="B40" t="s">
        <v>117</v>
      </c>
    </row>
    <row r="41" spans="1:2" ht="26.4" hidden="1" customHeight="1" x14ac:dyDescent="0.3">
      <c r="A41">
        <v>10100602</v>
      </c>
      <c r="B41" t="s">
        <v>116</v>
      </c>
    </row>
    <row r="42" spans="1:2" ht="14.4" hidden="1" customHeight="1" x14ac:dyDescent="0.3">
      <c r="A42">
        <v>10100701</v>
      </c>
      <c r="B42" t="s">
        <v>115</v>
      </c>
    </row>
    <row r="43" spans="1:2" ht="14.4" hidden="1" customHeight="1" x14ac:dyDescent="0.3">
      <c r="A43">
        <v>10100702</v>
      </c>
      <c r="B43" t="s">
        <v>114</v>
      </c>
    </row>
    <row r="44" spans="1:2" ht="14.4" hidden="1" customHeight="1" x14ac:dyDescent="0.3">
      <c r="A44">
        <v>10100703</v>
      </c>
      <c r="B44" t="s">
        <v>113</v>
      </c>
    </row>
    <row r="45" spans="1:2" ht="14.4" hidden="1" customHeight="1" x14ac:dyDescent="0.3">
      <c r="A45">
        <v>10100818</v>
      </c>
      <c r="B45" t="s">
        <v>112</v>
      </c>
    </row>
    <row r="46" spans="1:2" ht="14.4" hidden="1" customHeight="1" x14ac:dyDescent="0.3">
      <c r="A46">
        <v>10100901</v>
      </c>
      <c r="B46" t="s">
        <v>111</v>
      </c>
    </row>
    <row r="47" spans="1:2" ht="14.4" hidden="1" customHeight="1" x14ac:dyDescent="0.3">
      <c r="A47">
        <v>10100902</v>
      </c>
      <c r="B47" t="s">
        <v>110</v>
      </c>
    </row>
    <row r="48" spans="1:2" ht="15" hidden="1" thickBot="1" x14ac:dyDescent="0.35">
      <c r="A48">
        <v>10100903</v>
      </c>
      <c r="B48" t="s">
        <v>83</v>
      </c>
    </row>
    <row r="49" spans="1:2" ht="15" hidden="1" thickBot="1" x14ac:dyDescent="0.35">
      <c r="A49">
        <v>10100908</v>
      </c>
      <c r="B49" t="s">
        <v>109</v>
      </c>
    </row>
    <row r="50" spans="1:2" ht="15" hidden="1" thickBot="1" x14ac:dyDescent="0.35">
      <c r="A50">
        <v>10101201</v>
      </c>
      <c r="B50" t="s">
        <v>108</v>
      </c>
    </row>
    <row r="51" spans="1:2" ht="15" hidden="1" thickBot="1" x14ac:dyDescent="0.35">
      <c r="A51">
        <v>10101304</v>
      </c>
      <c r="B51" t="s">
        <v>107</v>
      </c>
    </row>
    <row r="52" spans="1:2" ht="15" hidden="1" thickBot="1" x14ac:dyDescent="0.35">
      <c r="A52">
        <v>10101307</v>
      </c>
      <c r="B52" t="s">
        <v>106</v>
      </c>
    </row>
    <row r="53" spans="1:2" ht="15" hidden="1" thickBot="1" x14ac:dyDescent="0.35">
      <c r="A53">
        <v>10101401</v>
      </c>
      <c r="B53" t="s">
        <v>105</v>
      </c>
    </row>
    <row r="54" spans="1:2" ht="15" hidden="1" thickBot="1" x14ac:dyDescent="0.35">
      <c r="A54">
        <v>10200101</v>
      </c>
    </row>
    <row r="55" spans="1:2" ht="15" hidden="1" thickBot="1" x14ac:dyDescent="0.35">
      <c r="A55">
        <v>10200104</v>
      </c>
    </row>
    <row r="56" spans="1:2" ht="15" hidden="1" thickBot="1" x14ac:dyDescent="0.35">
      <c r="A56">
        <v>10200107</v>
      </c>
    </row>
    <row r="57" spans="1:2" ht="15" hidden="1" thickBot="1" x14ac:dyDescent="0.35">
      <c r="A57">
        <v>10200201</v>
      </c>
    </row>
    <row r="58" spans="1:2" ht="15" hidden="1" thickBot="1" x14ac:dyDescent="0.35">
      <c r="A58">
        <v>10200202</v>
      </c>
    </row>
    <row r="59" spans="1:2" ht="15" hidden="1" thickBot="1" x14ac:dyDescent="0.35">
      <c r="A59">
        <v>10200203</v>
      </c>
    </row>
    <row r="60" spans="1:2" ht="15" hidden="1" thickBot="1" x14ac:dyDescent="0.35">
      <c r="A60">
        <v>10200204</v>
      </c>
    </row>
    <row r="61" spans="1:2" ht="15" hidden="1" thickBot="1" x14ac:dyDescent="0.35">
      <c r="A61">
        <v>10200205</v>
      </c>
    </row>
    <row r="62" spans="1:2" ht="15" hidden="1" thickBot="1" x14ac:dyDescent="0.35">
      <c r="A62">
        <v>10200206</v>
      </c>
    </row>
    <row r="63" spans="1:2" ht="15" hidden="1" thickBot="1" x14ac:dyDescent="0.35">
      <c r="A63">
        <v>10200210</v>
      </c>
    </row>
    <row r="64" spans="1:2" ht="15" hidden="1" thickBot="1" x14ac:dyDescent="0.35">
      <c r="A64">
        <v>10200212</v>
      </c>
    </row>
    <row r="65" spans="1:1" ht="15" hidden="1" thickBot="1" x14ac:dyDescent="0.35">
      <c r="A65">
        <v>10200213</v>
      </c>
    </row>
    <row r="66" spans="1:1" ht="15" hidden="1" thickBot="1" x14ac:dyDescent="0.35">
      <c r="A66">
        <v>10200217</v>
      </c>
    </row>
    <row r="67" spans="1:1" ht="15" hidden="1" thickBot="1" x14ac:dyDescent="0.35">
      <c r="A67">
        <v>10200218</v>
      </c>
    </row>
    <row r="68" spans="1:1" ht="15" hidden="1" thickBot="1" x14ac:dyDescent="0.35">
      <c r="A68">
        <v>10200219</v>
      </c>
    </row>
    <row r="69" spans="1:1" ht="15" hidden="1" thickBot="1" x14ac:dyDescent="0.35">
      <c r="A69">
        <v>10200221</v>
      </c>
    </row>
    <row r="70" spans="1:1" ht="15" hidden="1" thickBot="1" x14ac:dyDescent="0.35">
      <c r="A70">
        <v>10200222</v>
      </c>
    </row>
    <row r="71" spans="1:1" ht="15" hidden="1" thickBot="1" x14ac:dyDescent="0.35">
      <c r="A71">
        <v>10200223</v>
      </c>
    </row>
    <row r="72" spans="1:1" ht="15" hidden="1" thickBot="1" x14ac:dyDescent="0.35">
      <c r="A72">
        <v>10200224</v>
      </c>
    </row>
    <row r="73" spans="1:1" ht="15" hidden="1" thickBot="1" x14ac:dyDescent="0.35">
      <c r="A73">
        <v>10200225</v>
      </c>
    </row>
    <row r="74" spans="1:1" ht="15" hidden="1" thickBot="1" x14ac:dyDescent="0.35">
      <c r="A74">
        <v>10200226</v>
      </c>
    </row>
    <row r="75" spans="1:1" ht="15" hidden="1" thickBot="1" x14ac:dyDescent="0.35">
      <c r="A75">
        <v>10200229</v>
      </c>
    </row>
    <row r="76" spans="1:1" ht="15" hidden="1" thickBot="1" x14ac:dyDescent="0.35">
      <c r="A76">
        <v>10200401</v>
      </c>
    </row>
    <row r="77" spans="1:1" ht="15" hidden="1" thickBot="1" x14ac:dyDescent="0.35">
      <c r="A77">
        <v>10200402</v>
      </c>
    </row>
    <row r="78" spans="1:1" ht="15" hidden="1" thickBot="1" x14ac:dyDescent="0.35">
      <c r="A78">
        <v>10200403</v>
      </c>
    </row>
    <row r="79" spans="1:1" ht="15" hidden="1" thickBot="1" x14ac:dyDescent="0.35">
      <c r="A79">
        <v>10200404</v>
      </c>
    </row>
    <row r="80" spans="1:1" ht="15" hidden="1" thickBot="1" x14ac:dyDescent="0.35">
      <c r="A80">
        <v>10200405</v>
      </c>
    </row>
    <row r="81" spans="1:1" ht="15" hidden="1" thickBot="1" x14ac:dyDescent="0.35">
      <c r="A81">
        <v>10200501</v>
      </c>
    </row>
    <row r="82" spans="1:1" ht="15" hidden="1" thickBot="1" x14ac:dyDescent="0.35">
      <c r="A82">
        <v>10200502</v>
      </c>
    </row>
    <row r="83" spans="1:1" ht="15" hidden="1" thickBot="1" x14ac:dyDescent="0.35">
      <c r="A83">
        <v>10200503</v>
      </c>
    </row>
    <row r="84" spans="1:1" ht="15" hidden="1" thickBot="1" x14ac:dyDescent="0.35">
      <c r="A84">
        <v>10200504</v>
      </c>
    </row>
    <row r="85" spans="1:1" ht="15" hidden="1" thickBot="1" x14ac:dyDescent="0.35">
      <c r="A85">
        <v>10200601</v>
      </c>
    </row>
    <row r="86" spans="1:1" ht="15" hidden="1" thickBot="1" x14ac:dyDescent="0.35">
      <c r="A86">
        <v>10200602</v>
      </c>
    </row>
    <row r="87" spans="1:1" ht="15" hidden="1" thickBot="1" x14ac:dyDescent="0.35">
      <c r="A87">
        <v>10200603</v>
      </c>
    </row>
    <row r="88" spans="1:1" ht="15" hidden="1" thickBot="1" x14ac:dyDescent="0.35">
      <c r="A88">
        <v>10200604</v>
      </c>
    </row>
    <row r="89" spans="1:1" ht="15" hidden="1" thickBot="1" x14ac:dyDescent="0.35">
      <c r="A89">
        <v>10200701</v>
      </c>
    </row>
    <row r="90" spans="1:1" ht="15" hidden="1" thickBot="1" x14ac:dyDescent="0.35">
      <c r="A90">
        <v>10200704</v>
      </c>
    </row>
    <row r="91" spans="1:1" ht="15" hidden="1" thickBot="1" x14ac:dyDescent="0.35">
      <c r="A91">
        <v>10200707</v>
      </c>
    </row>
    <row r="92" spans="1:1" ht="15" hidden="1" thickBot="1" x14ac:dyDescent="0.35">
      <c r="A92">
        <v>10200710</v>
      </c>
    </row>
    <row r="93" spans="1:1" ht="15" hidden="1" thickBot="1" x14ac:dyDescent="0.35">
      <c r="A93">
        <v>10200799</v>
      </c>
    </row>
    <row r="94" spans="1:1" ht="15" hidden="1" thickBot="1" x14ac:dyDescent="0.35">
      <c r="A94">
        <v>10200802</v>
      </c>
    </row>
    <row r="95" spans="1:1" ht="15" hidden="1" thickBot="1" x14ac:dyDescent="0.35">
      <c r="A95">
        <v>10200901</v>
      </c>
    </row>
    <row r="96" spans="1:1" ht="15" hidden="1" thickBot="1" x14ac:dyDescent="0.35">
      <c r="A96">
        <v>10200902</v>
      </c>
    </row>
    <row r="97" spans="1:1" ht="15" hidden="1" thickBot="1" x14ac:dyDescent="0.35">
      <c r="A97">
        <v>10200903</v>
      </c>
    </row>
    <row r="98" spans="1:1" ht="15" hidden="1" thickBot="1" x14ac:dyDescent="0.35">
      <c r="A98">
        <v>10200904</v>
      </c>
    </row>
    <row r="99" spans="1:1" ht="15" hidden="1" thickBot="1" x14ac:dyDescent="0.35">
      <c r="A99">
        <v>10200905</v>
      </c>
    </row>
    <row r="100" spans="1:1" ht="15" hidden="1" thickBot="1" x14ac:dyDescent="0.35">
      <c r="A100">
        <v>10200906</v>
      </c>
    </row>
    <row r="101" spans="1:1" ht="15" hidden="1" thickBot="1" x14ac:dyDescent="0.35">
      <c r="A101">
        <v>10201001</v>
      </c>
    </row>
    <row r="102" spans="1:1" ht="15" hidden="1" thickBot="1" x14ac:dyDescent="0.35">
      <c r="A102">
        <v>10201002</v>
      </c>
    </row>
    <row r="103" spans="1:1" ht="15" hidden="1" thickBot="1" x14ac:dyDescent="0.35">
      <c r="A103">
        <v>10201003</v>
      </c>
    </row>
    <row r="104" spans="1:1" ht="15" hidden="1" thickBot="1" x14ac:dyDescent="0.35">
      <c r="A104">
        <v>10201201</v>
      </c>
    </row>
    <row r="105" spans="1:1" ht="15" hidden="1" thickBot="1" x14ac:dyDescent="0.35">
      <c r="A105">
        <v>10201202</v>
      </c>
    </row>
    <row r="106" spans="1:1" ht="15" hidden="1" thickBot="1" x14ac:dyDescent="0.35">
      <c r="A106">
        <v>10201302</v>
      </c>
    </row>
    <row r="107" spans="1:1" ht="15" hidden="1" thickBot="1" x14ac:dyDescent="0.35">
      <c r="A107">
        <v>10201401</v>
      </c>
    </row>
    <row r="108" spans="1:1" ht="15" hidden="1" thickBot="1" x14ac:dyDescent="0.35">
      <c r="A108">
        <v>20100101</v>
      </c>
    </row>
    <row r="109" spans="1:1" ht="15" hidden="1" thickBot="1" x14ac:dyDescent="0.35">
      <c r="A109">
        <v>20100107</v>
      </c>
    </row>
    <row r="110" spans="1:1" ht="15" hidden="1" thickBot="1" x14ac:dyDescent="0.35">
      <c r="A110">
        <v>20100108</v>
      </c>
    </row>
    <row r="111" spans="1:1" ht="15" hidden="1" thickBot="1" x14ac:dyDescent="0.35">
      <c r="A111">
        <v>20100109</v>
      </c>
    </row>
    <row r="112" spans="1:1" ht="15" hidden="1" thickBot="1" x14ac:dyDescent="0.35">
      <c r="A112">
        <v>20100201</v>
      </c>
    </row>
    <row r="113" spans="1:1" ht="15" hidden="1" thickBot="1" x14ac:dyDescent="0.35">
      <c r="A113">
        <v>20100208</v>
      </c>
    </row>
    <row r="114" spans="1:1" ht="15" hidden="1" thickBot="1" x14ac:dyDescent="0.35">
      <c r="A114">
        <v>20100209</v>
      </c>
    </row>
    <row r="115" spans="1:1" ht="15" hidden="1" thickBot="1" x14ac:dyDescent="0.35">
      <c r="A115">
        <v>20100307</v>
      </c>
    </row>
    <row r="116" spans="1:1" ht="15" hidden="1" thickBot="1" x14ac:dyDescent="0.35">
      <c r="A116">
        <v>20200101</v>
      </c>
    </row>
    <row r="117" spans="1:1" ht="15" hidden="1" thickBot="1" x14ac:dyDescent="0.35">
      <c r="A117">
        <v>20200102</v>
      </c>
    </row>
    <row r="118" spans="1:1" ht="15" hidden="1" thickBot="1" x14ac:dyDescent="0.35">
      <c r="A118">
        <v>20200108</v>
      </c>
    </row>
    <row r="119" spans="1:1" ht="15" hidden="1" thickBot="1" x14ac:dyDescent="0.35">
      <c r="A119">
        <v>20200109</v>
      </c>
    </row>
    <row r="120" spans="1:1" ht="15" hidden="1" thickBot="1" x14ac:dyDescent="0.35">
      <c r="A120">
        <v>20200201</v>
      </c>
    </row>
    <row r="121" spans="1:1" ht="15" hidden="1" thickBot="1" x14ac:dyDescent="0.35">
      <c r="A121">
        <v>20200202</v>
      </c>
    </row>
    <row r="122" spans="1:1" ht="15" hidden="1" thickBot="1" x14ac:dyDescent="0.35">
      <c r="A122">
        <v>20200203</v>
      </c>
    </row>
    <row r="123" spans="1:1" ht="15" hidden="1" thickBot="1" x14ac:dyDescent="0.35">
      <c r="A123">
        <v>20200208</v>
      </c>
    </row>
    <row r="124" spans="1:1" ht="15" hidden="1" thickBot="1" x14ac:dyDescent="0.35">
      <c r="A124">
        <v>20200209</v>
      </c>
    </row>
    <row r="125" spans="1:1" ht="15" hidden="1" thickBot="1" x14ac:dyDescent="0.35">
      <c r="A125">
        <v>20200252</v>
      </c>
    </row>
    <row r="126" spans="1:1" ht="15" hidden="1" thickBot="1" x14ac:dyDescent="0.35">
      <c r="A126">
        <v>20200253</v>
      </c>
    </row>
    <row r="127" spans="1:1" ht="15" hidden="1" thickBot="1" x14ac:dyDescent="0.35">
      <c r="A127">
        <v>20200254</v>
      </c>
    </row>
    <row r="128" spans="1:1" ht="15" hidden="1" thickBot="1" x14ac:dyDescent="0.35">
      <c r="A128">
        <v>20200301</v>
      </c>
    </row>
    <row r="129" spans="1:8" ht="15" hidden="1" thickBot="1" x14ac:dyDescent="0.35">
      <c r="A129">
        <v>20200401</v>
      </c>
    </row>
    <row r="130" spans="1:8" ht="15" hidden="1" thickBot="1" x14ac:dyDescent="0.35">
      <c r="A130">
        <v>20200402</v>
      </c>
    </row>
    <row r="131" spans="1:8" ht="15" hidden="1" thickBot="1" x14ac:dyDescent="0.35">
      <c r="A131">
        <v>20200501</v>
      </c>
    </row>
    <row r="132" spans="1:8" ht="15" hidden="1" thickBot="1" x14ac:dyDescent="0.35">
      <c r="A132">
        <v>20200902</v>
      </c>
    </row>
    <row r="133" spans="1:8" ht="15" hidden="1" thickBot="1" x14ac:dyDescent="0.35">
      <c r="A133">
        <v>20300101</v>
      </c>
    </row>
    <row r="134" spans="1:8" ht="15" hidden="1" thickBot="1" x14ac:dyDescent="0.35">
      <c r="A134">
        <v>20300201</v>
      </c>
    </row>
    <row r="135" spans="1:8" ht="15" hidden="1" thickBot="1" x14ac:dyDescent="0.35">
      <c r="A135">
        <v>20300301</v>
      </c>
    </row>
    <row r="136" spans="1:8" ht="15" hidden="1" thickBot="1" x14ac:dyDescent="0.35">
      <c r="A136">
        <v>30600301</v>
      </c>
    </row>
    <row r="137" spans="1:8" ht="15" hidden="1" thickBot="1" x14ac:dyDescent="0.35">
      <c r="A137">
        <v>30600401</v>
      </c>
    </row>
    <row r="138" spans="1:8" ht="15" hidden="1" thickBot="1" x14ac:dyDescent="0.35">
      <c r="A138">
        <v>30601201</v>
      </c>
    </row>
    <row r="139" spans="1:8" ht="15" hidden="1" thickBot="1" x14ac:dyDescent="0.35">
      <c r="A139">
        <v>30602401</v>
      </c>
    </row>
    <row r="140" spans="1:8" ht="15" hidden="1" thickBot="1" x14ac:dyDescent="0.35">
      <c r="A140">
        <v>30700104</v>
      </c>
    </row>
    <row r="141" spans="1:8" ht="15" hidden="1" thickBot="1" x14ac:dyDescent="0.35">
      <c r="A141">
        <v>30700105</v>
      </c>
    </row>
    <row r="142" spans="1:8" ht="15" hidden="1" thickBot="1" x14ac:dyDescent="0.35">
      <c r="A142">
        <v>30700106</v>
      </c>
    </row>
    <row r="143" spans="1:8" ht="16.2" thickBot="1" x14ac:dyDescent="0.3">
      <c r="B143" s="118" t="s">
        <v>104</v>
      </c>
      <c r="C143" s="124"/>
      <c r="D143" s="125"/>
      <c r="E143" s="46"/>
      <c r="F143" s="46"/>
      <c r="G143" s="46"/>
      <c r="H143" s="45"/>
    </row>
    <row r="144" spans="1:8" x14ac:dyDescent="0.25">
      <c r="B144" s="44"/>
    </row>
    <row r="145" spans="2:8" ht="39.6" x14ac:dyDescent="0.25">
      <c r="B145" s="41" t="s">
        <v>100</v>
      </c>
      <c r="C145" s="111" t="s">
        <v>99</v>
      </c>
      <c r="D145" s="112"/>
    </row>
    <row r="146" spans="2:8" ht="26.4" x14ac:dyDescent="0.25">
      <c r="B146" s="41" t="s">
        <v>98</v>
      </c>
      <c r="C146" s="111" t="s">
        <v>97</v>
      </c>
      <c r="D146" s="112"/>
    </row>
    <row r="147" spans="2:8" x14ac:dyDescent="0.25">
      <c r="B147" s="107" t="s">
        <v>96</v>
      </c>
      <c r="C147" s="43" t="s">
        <v>95</v>
      </c>
      <c r="D147" s="42" t="s">
        <v>72</v>
      </c>
    </row>
    <row r="148" spans="2:8" x14ac:dyDescent="0.25">
      <c r="B148" s="107"/>
      <c r="C148" s="43" t="s">
        <v>94</v>
      </c>
      <c r="D148" s="42" t="s">
        <v>72</v>
      </c>
    </row>
    <row r="149" spans="2:8" x14ac:dyDescent="0.25">
      <c r="B149" s="107"/>
      <c r="C149" s="43" t="s">
        <v>93</v>
      </c>
      <c r="D149" s="42" t="s">
        <v>72</v>
      </c>
    </row>
    <row r="150" spans="2:8" x14ac:dyDescent="0.25">
      <c r="B150" s="107"/>
      <c r="C150" s="43" t="s">
        <v>92</v>
      </c>
      <c r="D150" s="42" t="s">
        <v>72</v>
      </c>
    </row>
    <row r="151" spans="2:8" x14ac:dyDescent="0.25">
      <c r="B151" s="107"/>
      <c r="C151" s="43" t="s">
        <v>91</v>
      </c>
      <c r="D151" s="42" t="s">
        <v>72</v>
      </c>
    </row>
    <row r="152" spans="2:8" x14ac:dyDescent="0.25">
      <c r="B152" s="107"/>
      <c r="C152" s="43" t="s">
        <v>90</v>
      </c>
      <c r="D152" s="42" t="s">
        <v>72</v>
      </c>
    </row>
    <row r="153" spans="2:8" ht="26.4" x14ac:dyDescent="0.25">
      <c r="B153" s="41" t="s">
        <v>89</v>
      </c>
      <c r="C153" s="111" t="s">
        <v>88</v>
      </c>
      <c r="D153" s="112"/>
    </row>
    <row r="154" spans="2:8" ht="26.4" customHeight="1" x14ac:dyDescent="0.25">
      <c r="B154" s="40" t="s">
        <v>87</v>
      </c>
      <c r="C154" s="113" t="s">
        <v>86</v>
      </c>
      <c r="D154" s="113"/>
    </row>
    <row r="155" spans="2:8" x14ac:dyDescent="0.25">
      <c r="B155" s="39" t="s">
        <v>85</v>
      </c>
      <c r="C155" s="114">
        <v>10100404</v>
      </c>
      <c r="D155" s="115"/>
    </row>
    <row r="156" spans="2:8" x14ac:dyDescent="0.25">
      <c r="B156" s="38" t="s">
        <v>84</v>
      </c>
      <c r="C156" s="116" t="s">
        <v>83</v>
      </c>
      <c r="D156" s="116"/>
    </row>
    <row r="157" spans="2:8" x14ac:dyDescent="0.25">
      <c r="B157" s="37"/>
      <c r="C157" s="37"/>
      <c r="D157" s="37"/>
    </row>
    <row r="158" spans="2:8" ht="14.4" x14ac:dyDescent="0.25">
      <c r="B158" s="117"/>
      <c r="C158" s="117"/>
      <c r="D158" s="117"/>
      <c r="E158" s="36" t="s">
        <v>49</v>
      </c>
      <c r="F158" s="36" t="s">
        <v>1</v>
      </c>
      <c r="G158" s="36" t="s">
        <v>2</v>
      </c>
      <c r="H158" s="35" t="s">
        <v>0</v>
      </c>
    </row>
    <row r="159" spans="2:8" x14ac:dyDescent="0.25">
      <c r="B159" s="107" t="s">
        <v>82</v>
      </c>
      <c r="C159" s="107"/>
      <c r="D159" s="107"/>
      <c r="E159" s="34" t="str">
        <f>+VLOOKUP(C155,'[3]Hoja1 (2)'!$A$1:$G$113,4,0)</f>
        <v>0.000752*PET6</v>
      </c>
      <c r="F159" s="34" t="str">
        <f>+VLOOKUP(C155,'[3]Hoja1 (2)'!$A$1:$G$113,2,0)</f>
        <v>0.00301*PET6</v>
      </c>
      <c r="G159" s="34" t="str">
        <f>+VLOOKUP(C155,'[3]Hoja1 (2)'!$A$1:$G$113,3,0)</f>
        <v>3.06*PET6</v>
      </c>
      <c r="H159" s="34" t="str">
        <f>+VLOOKUP(C155,'[3]Hoja1 (2)'!$A$1:$G$113,5,0)</f>
        <v>0.00228*PET6</v>
      </c>
    </row>
    <row r="160" spans="2:8" x14ac:dyDescent="0.25">
      <c r="B160" s="108" t="s">
        <v>81</v>
      </c>
      <c r="C160" s="109"/>
      <c r="D160" s="110"/>
      <c r="E160" s="34" t="str">
        <f>+VLOOKUP(C156,[4]Hoja1!$B$1:$F$24,3,0)</f>
        <v>N/A</v>
      </c>
      <c r="F160" s="34" t="str">
        <f>+VLOOKUP(C156,[4]Hoja1!$B$1:$F$24,4,0)</f>
        <v>N/A</v>
      </c>
      <c r="G160" s="34" t="str">
        <f>+VLOOKUP(C156,[4]Hoja1!$B$1:$F$24,5,0)</f>
        <v>N/A</v>
      </c>
      <c r="H160" s="34">
        <f>+VLOOKUP(C156,[4]Hoja1!$B$1:$F$24,2,0)</f>
        <v>98</v>
      </c>
    </row>
    <row r="163" spans="2:8" ht="14.4" thickBot="1" x14ac:dyDescent="0.3"/>
    <row r="164" spans="2:8" ht="16.2" thickBot="1" x14ac:dyDescent="0.3">
      <c r="B164" s="121" t="s">
        <v>103</v>
      </c>
      <c r="C164" s="122"/>
      <c r="D164" s="123"/>
      <c r="E164" s="46"/>
      <c r="F164" s="46"/>
      <c r="G164" s="46"/>
      <c r="H164" s="45"/>
    </row>
    <row r="165" spans="2:8" x14ac:dyDescent="0.25">
      <c r="B165" s="44"/>
    </row>
    <row r="166" spans="2:8" ht="39.6" x14ac:dyDescent="0.25">
      <c r="B166" s="41" t="s">
        <v>100</v>
      </c>
      <c r="C166" s="111" t="s">
        <v>99</v>
      </c>
      <c r="D166" s="112"/>
    </row>
    <row r="167" spans="2:8" ht="26.4" x14ac:dyDescent="0.25">
      <c r="B167" s="41" t="s">
        <v>98</v>
      </c>
      <c r="C167" s="111" t="s">
        <v>97</v>
      </c>
      <c r="D167" s="112"/>
    </row>
    <row r="168" spans="2:8" x14ac:dyDescent="0.25">
      <c r="B168" s="107" t="s">
        <v>96</v>
      </c>
      <c r="C168" s="43" t="s">
        <v>95</v>
      </c>
      <c r="D168" s="42" t="s">
        <v>72</v>
      </c>
    </row>
    <row r="169" spans="2:8" x14ac:dyDescent="0.25">
      <c r="B169" s="107"/>
      <c r="C169" s="43" t="s">
        <v>94</v>
      </c>
      <c r="D169" s="42" t="s">
        <v>72</v>
      </c>
    </row>
    <row r="170" spans="2:8" x14ac:dyDescent="0.25">
      <c r="B170" s="107"/>
      <c r="C170" s="43" t="s">
        <v>93</v>
      </c>
      <c r="D170" s="42" t="s">
        <v>72</v>
      </c>
    </row>
    <row r="171" spans="2:8" x14ac:dyDescent="0.25">
      <c r="B171" s="107"/>
      <c r="C171" s="43" t="s">
        <v>92</v>
      </c>
      <c r="D171" s="42" t="s">
        <v>72</v>
      </c>
    </row>
    <row r="172" spans="2:8" x14ac:dyDescent="0.25">
      <c r="B172" s="107"/>
      <c r="C172" s="43" t="s">
        <v>91</v>
      </c>
      <c r="D172" s="42" t="s">
        <v>72</v>
      </c>
    </row>
    <row r="173" spans="2:8" x14ac:dyDescent="0.25">
      <c r="B173" s="107"/>
      <c r="C173" s="43" t="s">
        <v>90</v>
      </c>
      <c r="D173" s="42" t="s">
        <v>72</v>
      </c>
    </row>
    <row r="174" spans="2:8" ht="26.4" x14ac:dyDescent="0.25">
      <c r="B174" s="41" t="s">
        <v>89</v>
      </c>
      <c r="C174" s="111" t="s">
        <v>88</v>
      </c>
      <c r="D174" s="112"/>
    </row>
    <row r="175" spans="2:8" ht="26.4" x14ac:dyDescent="0.25">
      <c r="B175" s="40" t="s">
        <v>87</v>
      </c>
      <c r="C175" s="113" t="s">
        <v>86</v>
      </c>
      <c r="D175" s="113"/>
    </row>
    <row r="176" spans="2:8" x14ac:dyDescent="0.25">
      <c r="B176" s="39" t="s">
        <v>85</v>
      </c>
      <c r="C176" s="114">
        <v>10100901</v>
      </c>
      <c r="D176" s="115"/>
    </row>
    <row r="177" spans="2:8" x14ac:dyDescent="0.25">
      <c r="B177" s="38" t="s">
        <v>84</v>
      </c>
      <c r="C177" s="116" t="s">
        <v>83</v>
      </c>
      <c r="D177" s="116"/>
    </row>
    <row r="178" spans="2:8" x14ac:dyDescent="0.25">
      <c r="B178" s="37"/>
      <c r="C178" s="37"/>
      <c r="D178" s="37"/>
    </row>
    <row r="179" spans="2:8" ht="14.4" x14ac:dyDescent="0.25">
      <c r="B179" s="117"/>
      <c r="C179" s="117"/>
      <c r="D179" s="117"/>
      <c r="E179" s="36" t="s">
        <v>49</v>
      </c>
      <c r="F179" s="36" t="s">
        <v>1</v>
      </c>
      <c r="G179" s="36" t="s">
        <v>2</v>
      </c>
      <c r="H179" s="35" t="s">
        <v>0</v>
      </c>
    </row>
    <row r="180" spans="2:8" x14ac:dyDescent="0.25">
      <c r="B180" s="107" t="s">
        <v>82</v>
      </c>
      <c r="C180" s="107"/>
      <c r="D180" s="107"/>
      <c r="E180" s="47" t="str">
        <f>+VLOOKUP(C176,'[3]Hoja1 (2)'!$A$1:$G$113,4,0)</f>
        <v>0.00138*LENA</v>
      </c>
      <c r="F180" s="47" t="str">
        <f>+VLOOKUP(C176,'[3]Hoja1 (2)'!$A$1:$G$113,2,0)</f>
        <v>0.000156*LENA</v>
      </c>
      <c r="G180" s="47" t="s">
        <v>102</v>
      </c>
      <c r="H180" s="47" t="str">
        <f>+VLOOKUP(C176,'[3]Hoja1 (2)'!$A$1:$G$113,5,0)</f>
        <v>0.000338*LENA</v>
      </c>
    </row>
    <row r="181" spans="2:8" x14ac:dyDescent="0.25">
      <c r="B181" s="108" t="s">
        <v>81</v>
      </c>
      <c r="C181" s="109"/>
      <c r="D181" s="110"/>
      <c r="E181" s="47" t="str">
        <f>+VLOOKUP(C177,[4]Hoja1!$B$1:$F$24,3,0)</f>
        <v>N/A</v>
      </c>
      <c r="F181" s="47" t="str">
        <f>+VLOOKUP(C177,[4]Hoja1!$B$1:$F$24,4,0)</f>
        <v>N/A</v>
      </c>
      <c r="G181" s="47" t="str">
        <f>+VLOOKUP(C177,[4]Hoja1!$B$1:$F$24,5,0)</f>
        <v>N/A</v>
      </c>
      <c r="H181" s="47">
        <f>+VLOOKUP(C177,[4]Hoja1!$B$1:$F$24,2,0)</f>
        <v>98</v>
      </c>
    </row>
    <row r="185" spans="2:8" ht="14.4" thickBot="1" x14ac:dyDescent="0.3"/>
    <row r="186" spans="2:8" ht="16.2" thickBot="1" x14ac:dyDescent="0.3">
      <c r="B186" s="118" t="s">
        <v>101</v>
      </c>
      <c r="C186" s="119"/>
      <c r="D186" s="120"/>
      <c r="E186" s="46"/>
      <c r="F186" s="46"/>
      <c r="G186" s="46"/>
      <c r="H186" s="45"/>
    </row>
    <row r="187" spans="2:8" x14ac:dyDescent="0.25">
      <c r="B187" s="44"/>
    </row>
    <row r="188" spans="2:8" ht="39.6" x14ac:dyDescent="0.25">
      <c r="B188" s="41" t="s">
        <v>100</v>
      </c>
      <c r="C188" s="111" t="s">
        <v>99</v>
      </c>
      <c r="D188" s="112"/>
    </row>
    <row r="189" spans="2:8" ht="26.4" x14ac:dyDescent="0.25">
      <c r="B189" s="41" t="s">
        <v>98</v>
      </c>
      <c r="C189" s="111" t="s">
        <v>97</v>
      </c>
      <c r="D189" s="112"/>
    </row>
    <row r="190" spans="2:8" x14ac:dyDescent="0.25">
      <c r="B190" s="107" t="s">
        <v>96</v>
      </c>
      <c r="C190" s="43" t="s">
        <v>95</v>
      </c>
      <c r="D190" s="42" t="s">
        <v>72</v>
      </c>
    </row>
    <row r="191" spans="2:8" x14ac:dyDescent="0.25">
      <c r="B191" s="107"/>
      <c r="C191" s="43" t="s">
        <v>94</v>
      </c>
      <c r="D191" s="42" t="s">
        <v>72</v>
      </c>
    </row>
    <row r="192" spans="2:8" x14ac:dyDescent="0.25">
      <c r="B192" s="107"/>
      <c r="C192" s="43" t="s">
        <v>93</v>
      </c>
      <c r="D192" s="42" t="s">
        <v>72</v>
      </c>
    </row>
    <row r="193" spans="2:8" x14ac:dyDescent="0.25">
      <c r="B193" s="107"/>
      <c r="C193" s="43" t="s">
        <v>92</v>
      </c>
      <c r="D193" s="42" t="s">
        <v>72</v>
      </c>
    </row>
    <row r="194" spans="2:8" x14ac:dyDescent="0.25">
      <c r="B194" s="107"/>
      <c r="C194" s="43" t="s">
        <v>91</v>
      </c>
      <c r="D194" s="42" t="s">
        <v>72</v>
      </c>
    </row>
    <row r="195" spans="2:8" x14ac:dyDescent="0.25">
      <c r="B195" s="107"/>
      <c r="C195" s="43" t="s">
        <v>90</v>
      </c>
      <c r="D195" s="42" t="s">
        <v>72</v>
      </c>
    </row>
    <row r="196" spans="2:8" ht="26.4" x14ac:dyDescent="0.25">
      <c r="B196" s="41" t="s">
        <v>89</v>
      </c>
      <c r="C196" s="111" t="s">
        <v>88</v>
      </c>
      <c r="D196" s="112"/>
    </row>
    <row r="197" spans="2:8" ht="26.4" x14ac:dyDescent="0.25">
      <c r="B197" s="40" t="s">
        <v>87</v>
      </c>
      <c r="C197" s="113" t="s">
        <v>86</v>
      </c>
      <c r="D197" s="113"/>
    </row>
    <row r="198" spans="2:8" x14ac:dyDescent="0.25">
      <c r="B198" s="39" t="s">
        <v>85</v>
      </c>
      <c r="C198" s="114">
        <v>10100404</v>
      </c>
      <c r="D198" s="115"/>
    </row>
    <row r="199" spans="2:8" x14ac:dyDescent="0.25">
      <c r="B199" s="38" t="s">
        <v>84</v>
      </c>
      <c r="C199" s="116" t="s">
        <v>83</v>
      </c>
      <c r="D199" s="116"/>
    </row>
    <row r="200" spans="2:8" x14ac:dyDescent="0.25">
      <c r="B200" s="37"/>
      <c r="C200" s="37"/>
      <c r="D200" s="37"/>
    </row>
    <row r="201" spans="2:8" ht="14.4" x14ac:dyDescent="0.25">
      <c r="B201" s="117"/>
      <c r="C201" s="117"/>
      <c r="D201" s="117"/>
      <c r="E201" s="36" t="s">
        <v>49</v>
      </c>
      <c r="F201" s="36" t="s">
        <v>1</v>
      </c>
      <c r="G201" s="36" t="s">
        <v>2</v>
      </c>
      <c r="H201" s="35" t="s">
        <v>0</v>
      </c>
    </row>
    <row r="202" spans="2:8" x14ac:dyDescent="0.25">
      <c r="B202" s="107" t="s">
        <v>82</v>
      </c>
      <c r="C202" s="107"/>
      <c r="D202" s="107"/>
      <c r="E202" s="34" t="str">
        <f>+VLOOKUP(C198,'[3]Hoja1 (2)'!$A$1:$G$113,4,0)</f>
        <v>0.000752*PET6</v>
      </c>
      <c r="F202" s="34" t="str">
        <f>+VLOOKUP(C198,'[3]Hoja1 (2)'!$A$1:$G$113,2,0)</f>
        <v>0.00301*PET6</v>
      </c>
      <c r="G202" s="34" t="str">
        <f>+VLOOKUP(C198,'[3]Hoja1 (2)'!$A$1:$G$113,3,0)</f>
        <v>3.06*PET6</v>
      </c>
      <c r="H202" s="34" t="str">
        <f>+VLOOKUP(C198,'[3]Hoja1 (2)'!$A$1:$G$113,5,0)</f>
        <v>0.00228*PET6</v>
      </c>
    </row>
    <row r="203" spans="2:8" x14ac:dyDescent="0.25">
      <c r="B203" s="108" t="s">
        <v>81</v>
      </c>
      <c r="C203" s="109"/>
      <c r="D203" s="110"/>
      <c r="E203" s="34" t="str">
        <f>+VLOOKUP(C199,[4]Hoja1!$B$1:$F$24,3,0)</f>
        <v>N/A</v>
      </c>
      <c r="F203" s="34" t="str">
        <f>+VLOOKUP(C199,[4]Hoja1!$B$1:$F$24,4,0)</f>
        <v>N/A</v>
      </c>
      <c r="G203" s="34" t="str">
        <f>+VLOOKUP(C199,[4]Hoja1!$B$1:$F$24,5,0)</f>
        <v>N/A</v>
      </c>
      <c r="H203" s="34">
        <f>+VLOOKUP(C199,[4]Hoja1!$B$1:$F$24,2,0)</f>
        <v>98</v>
      </c>
    </row>
  </sheetData>
  <mergeCells count="45">
    <mergeCell ref="B7:C7"/>
    <mergeCell ref="B13:B18"/>
    <mergeCell ref="C11:D11"/>
    <mergeCell ref="C12:D12"/>
    <mergeCell ref="C19:D19"/>
    <mergeCell ref="B9:D9"/>
    <mergeCell ref="C20:D20"/>
    <mergeCell ref="C153:D153"/>
    <mergeCell ref="C154:D154"/>
    <mergeCell ref="C155:D155"/>
    <mergeCell ref="C156:D156"/>
    <mergeCell ref="C22:D22"/>
    <mergeCell ref="B24:D24"/>
    <mergeCell ref="B25:D25"/>
    <mergeCell ref="B26:D26"/>
    <mergeCell ref="C21:D21"/>
    <mergeCell ref="B158:D158"/>
    <mergeCell ref="B143:D143"/>
    <mergeCell ref="C145:D145"/>
    <mergeCell ref="C146:D146"/>
    <mergeCell ref="B147:B152"/>
    <mergeCell ref="B159:D159"/>
    <mergeCell ref="B160:D160"/>
    <mergeCell ref="B181:D181"/>
    <mergeCell ref="B186:D186"/>
    <mergeCell ref="C188:D188"/>
    <mergeCell ref="B164:D164"/>
    <mergeCell ref="C166:D166"/>
    <mergeCell ref="C167:D167"/>
    <mergeCell ref="B168:B173"/>
    <mergeCell ref="C174:D174"/>
    <mergeCell ref="C189:D189"/>
    <mergeCell ref="B190:B195"/>
    <mergeCell ref="C175:D175"/>
    <mergeCell ref="C176:D176"/>
    <mergeCell ref="C177:D177"/>
    <mergeCell ref="B179:D179"/>
    <mergeCell ref="B180:D180"/>
    <mergeCell ref="B202:D202"/>
    <mergeCell ref="B203:D203"/>
    <mergeCell ref="C196:D196"/>
    <mergeCell ref="C197:D197"/>
    <mergeCell ref="C198:D198"/>
    <mergeCell ref="C199:D199"/>
    <mergeCell ref="B201:D201"/>
  </mergeCells>
  <dataValidations count="2">
    <dataValidation type="list" allowBlank="1" showInputMessage="1" showErrorMessage="1" sqref="C21:D21 C155:D155 C176:D176 C198:D198">
      <formula1>$A$31:$A$142</formula1>
    </dataValidation>
    <dataValidation type="list" allowBlank="1" showInputMessage="1" showErrorMessage="1" sqref="C199 C156 C177 C22">
      <formula1>$B$31:$B$53</formula1>
    </dataValidation>
  </dataValidations>
  <pageMargins left="0" right="0" top="0" bottom="0" header="0.31496062992125984" footer="0.31496062992125984"/>
  <pageSetup scale="46"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OBRU446zqsc158XItamhAus61Hgo34sknAkwvQloudI=</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LJmP8f5dirbTxngVHH7bbTkrpFccem/A+g7H/gHh7Ps=</DigestValue>
    </Reference>
    <Reference Type="http://www.w3.org/2000/09/xmldsig#Object" URI="#idValidSigLnImg">
      <DigestMethod Algorithm="http://www.w3.org/2001/04/xmlenc#sha256"/>
      <DigestValue>IQx4BzabHKOnjDHHaMXhQzTOA6hz0bWePjC2JNfYhYY=</DigestValue>
    </Reference>
    <Reference Type="http://www.w3.org/2000/09/xmldsig#Object" URI="#idInvalidSigLnImg">
      <DigestMethod Algorithm="http://www.w3.org/2001/04/xmlenc#sha256"/>
      <DigestValue>6sS9OG8cyE43R3RDVw6HKKUo/JJOqgPYKjkke9SPIds=</DigestValue>
    </Reference>
  </SignedInfo>
  <SignatureValue>r39ObgJKt+ZBeg44W+bnnoC8BRDd6XIEWJcvYXHN7VvWTMUfuK9kNsj1YtJ9vhYLEPDJZ0aCotIu
sNW02TThsLnccwep3REJHS2XbJq1HEUsydJNzd+tnbfh+8N0ACEK7LJ6c+6w4HGLQ0fhYDYowjOV
xFogaiNX70bdoq46AjBCQdTzsioO6JVXcaa9+KlDWsJtlZ6bCszisCOs0t0QWqZS1h9lR6cvi3lW
J8OG8SV9urU9JWv/XKloS3goUpDx1grvO4itB69A6wK8CAWk9L8WS8OxveJ1RO6VFONyOA/ZwkPM
1js48ZPAJzqJe1R0M2J5ss4BTV2PNL19TZFP7Q==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SXVgIOI2rtU5809d9DgwhtZOu4Aj+KlMjClqxoOzV70=</DigestValue>
      </Reference>
      <Reference URI="/xl/comments1.xml?ContentType=application/vnd.openxmlformats-officedocument.spreadsheetml.comments+xml">
        <DigestMethod Algorithm="http://www.w3.org/2001/04/xmlenc#sha256"/>
        <DigestValue>UbohgxccxoffT5BhLHWFD/pX281gZT01XSx1ihkGVKc=</DigestValue>
      </Reference>
      <Reference URI="/xl/comments2.xml?ContentType=application/vnd.openxmlformats-officedocument.spreadsheetml.comments+xml">
        <DigestMethod Algorithm="http://www.w3.org/2001/04/xmlenc#sha256"/>
        <DigestValue>CANX57IYti1WVUElOUsXSbSXHqcP8TL+6dbT8jjXEmI=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6CHuiAyVJEjE7qVGB5qliUHdl2eHbmJXS+eMgzz284o=</DigestValue>
      </Reference>
      <Reference URI="/xl/drawings/vmlDrawing1.vml?ContentType=application/vnd.openxmlformats-officedocument.vmlDrawing">
        <DigestMethod Algorithm="http://www.w3.org/2001/04/xmlenc#sha256"/>
        <DigestValue>WugzMEwG+2hpfL8D+PVqbtX0ppW/Mhk297mC0x6O+dg=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CcmcrB0OVavHpJh5ZgfSZbKfgsdFgEAUK4a5VwRF7SA=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XkWrvnaPvOP6ZhJ1sLX+nYkLqNGRA+42ESaAYVQAYuw=</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0l4B9gaZuL9LOvwlq8fBKSwcLJQ5PsN1FW9f2sEp2Hk=</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ha4H8BX6ZgV0CQnjyOsJNroZ9eSSH6tcta1UvQhn/LM=</DigestValue>
      </Reference>
      <Reference URI="/xl/media/image2.emf?ContentType=image/x-emf">
        <DigestMethod Algorithm="http://www.w3.org/2001/04/xmlenc#sha256"/>
        <DigestValue>eG+n3AfcIAVBR31FPPRsfduAlt9WrvXMRjkJ8ikYrNk=</DigestValue>
      </Reference>
      <Reference URI="/xl/media/image3.emf?ContentType=image/x-emf">
        <DigestMethod Algorithm="http://www.w3.org/2001/04/xmlenc#sha256"/>
        <DigestValue>LQ8RCDbWpCr532+EWE6gFTqXfIHQYzqYovNkFdMCHj8=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dTlduibIqenaFCXbw+ppHdMbIz6jP4XNAkam4bLpUgM=</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KjMte4byltgBpVtocW2U8AGOzzGRQnXdlbF1yHMP/1I=</DigestValue>
      </Reference>
      <Reference URI="/xl/styles.xml?ContentType=application/vnd.openxmlformats-officedocument.spreadsheetml.styles+xml">
        <DigestMethod Algorithm="http://www.w3.org/2001/04/xmlenc#sha256"/>
        <DigestValue>JWY6s0Qls0qd1FJx6Aa1PJelOJfcFGOSsHAzRmj2ibE=</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ZBvJchiUBdUYiUjd8DKwo1pqQWhAQzvKr+WuMqYofKk=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n5PQTgHHlmUHvMKxDgzNVpTNwEffGuRyzPWcoog7REg=</DigestValue>
      </Reference>
      <Reference URI="/xl/worksheets/sheet1.xml?ContentType=application/vnd.openxmlformats-officedocument.spreadsheetml.worksheet+xml">
        <DigestMethod Algorithm="http://www.w3.org/2001/04/xmlenc#sha256"/>
        <DigestValue>NdUd9rqmXqK/2s+nU7N8C6Dod4T/dlhzYNqYUhh0Dxc=</DigestValue>
      </Reference>
      <Reference URI="/xl/worksheets/sheet2.xml?ContentType=application/vnd.openxmlformats-officedocument.spreadsheetml.worksheet+xml">
        <DigestMethod Algorithm="http://www.w3.org/2001/04/xmlenc#sha256"/>
        <DigestValue>5bgMN0Zz3u1Tleom4l/KTYxPXmEhZdqHNWJAbhrXiO8=</DigestValue>
      </Reference>
      <Reference URI="/xl/worksheets/sheet3.xml?ContentType=application/vnd.openxmlformats-officedocument.spreadsheetml.worksheet+xml">
        <DigestMethod Algorithm="http://www.w3.org/2001/04/xmlenc#sha256"/>
        <DigestValue>92X/iL2eU9DeGc/8S9sh97jDvC/4YTF1k0q2JfCUPzs=</DigestValue>
      </Reference>
    </Manifest>
    <SignatureProperties>
      <SignatureProperty Id="idSignatureTime" Target="#idPackageSignature">
        <mdssi:SignatureTime xmlns:mdssi="http://schemas.openxmlformats.org/package/2006/digital-signature">
          <mdssi:Format>YYYY-MM-DDThh:mm:ssTZD</mdssi:Format>
          <mdssi:Value>2016-12-30T20:37:11Z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2016-12-30T20:37:11Z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wAaDK+C5iUvgvAR2wAAQAAAGizvQsAAAAA+Cu9C8QAbADAR2wASDO9CwAAAAD4K70L44VBYwMAAADshUFjAQAAALCEvgtozXJjjmg5Y3QzPQCAAUd3DlxCd+BbQnd0Mz0AZAEAAHtivXZ7Yr12eAifCwAIAAAAAgAAAAAAAJQzPQAQar12AAAAAAAAAADIND0ABgAAALw0PQAGAAAAAAAAAAAAAAC8ND0AzDM9AOLqvHYAAAAAAAIAAAAAPQAGAAAAvDQ9AAYAAABMEr52AAAAAAAAAAC8ND0ABgAAAAAAAAD4Mz0Aii68dgAAAAAAAgAAvDQ9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PNqBYD4//8AAAAAAAAAAAAAAAAAAAAAEPNqBYD4//96lwAAAAA9AP48o3cEOj0A9XGnd2e7GwL+////jOOid/LgoneUzrwLMLhuANjMvAuUMz0AEGq9dgAAAAAAAAAAyDQ9AAYAAAC8ND0ABgAAAAIAAAAAAAAA7My8C8D6swvszLwLAAAAAMD6swvkMz0Ae2K9dntivXYAAAAAAAgAAAACAAAAAAAA7DM9ABBqvXYAAAAAAAAAACI1PQAHAAAAFDU9AAcAAAAAAAAAAAAAABQ1PQAkND0A4uq8dgAAAAAAAgAAAAA9AAcAAAAUNT0ABwAAAEwSvnYAAAAAAAAAABQ1PQAHAAAAAAAAAFA0PQCKLrx2AAAAAAACAAAUNT0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IsEJKY9AP+/QWM66j1Tjuo9Uz6OTWOoYJ0LAAAAAFYUIYgiAIoBIA0AhOilPQC8pT0ACDG9CyANAIR8qD0ADY9NYyANAIQAAAAAEGblB3AGjQRopz0AWNhyY64h/wcAAAAAWNhyYyANAACsIf8HAQAAAAAAAAAHAAAArCH/BwAAAAAAAAAA8KU9AOJ5QWMgAAAA/////wAAAAAAAAAAFQAAAAAAAABwAAAAAQAAAAEAAAAkAAAAJAAAABAAAAAAAAAAEGblB3AGjQQBpgEA/////8YNCq+wpj0AsKY9ANB4TWMAAAAA3Kg9ABBm5QfgeE1jxg0Kr2ymPQ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dLooR1HqaPZBhLj2T//wAAAABQd35aAACkyz0ASAJCdwAAAABIRWwA+Mo9AFDzUXcAAAAAAABDaGFyVXBwZXJXAAGjd5uihHXkyz0AAAAAAFDLPQCAAUd3DlxCd+BbQndQyz0AZAEAAHtivXZ7Yr128AlwAAAIAAAAAgAAAAAAAHDLPQAQar12AAAAAAAAAACqzD0ACQAAAJjMPQAJAAAAAAAAAAAAAACYzD0AqMs9AOLqvHYAAAAAAAIAAAAAPQAJAAAAmMw9AAkAAABMEr52AAAAAAAAAACYzD0ACQAAAAAAAADUyz0Aii68dgAAAAAAAgAAmMw9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S6KEdR6mj2QYS49k//8AAAAAUHd+WgAApMs9AEgCQncAAAAASEVsAPjKPQBQ81F3AAAAAAAAQ2hhclVwcGVyVwABo3ebooR15Ms9AAAAAABQyz0AgAFHdw5cQnfgW0J3UMs9AGQBAAB7Yr12e2K9dvAJcAAACAAAAAIAAAAAAABwyz0AEGq9dgAAAAAAAAAAqsw9AAkAAACYzD0ACQAAAAAAAAAAAAAAmMw9AKjLPQDi6rx2AAAAAAACAAAAAD0ACQAAAJjMPQAJAAAATBK+dgAAAAAAAAAAmMw9AAkAAAAAAAAA1Ms9AIouvHYAAAAAAAIAAJjMPQAJAAAAZHYACAAAAAAlAAAADAAAAAEAAAAYAAAADAAAAP8AAAISAAAADAAAAAEAAAAeAAAAGAAAACoAAAAFAAAAhQAAABYAAAAlAAAADAAAAAEAAABUAAAAqAAAACsAAAAFAAAAgwAAABUAAAABAAAAqwoNQgAADUIrAAAABQAAAA8AAABMAAAAAAAAAAAAAAAAAAAA//////////9sAAAARgBpAHIAbQBhACAAbgBvACAAdgDhAGwAaQBkAGEAPQ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D0A/jyjdwQ6PQD1cad3Z7sbAv7///+M46J38uCid5TOvAswuG4A2My8C5QzPQAQar12AAAAAAAAAADIND0ABgAAALw0PQAGAAAAAgAAAAAAAADszLwLwPqzC+zMvAsAAAAAwPqzC+QzPQB7Yr12e2K9dgAAAAAACAAAAAIAAAAAAADsMz0AEGq9dgAAAAAAAAAAIjU9AAcAAAAUNT0ABwAAAAAAAAAAAAAAFDU9ACQ0PQDi6rx2AAAAAAACAAAAAD0ABwAAABQ1PQAHAAAATBK+dgAAAAAAAAAAFDU9AAcAAAAAAAAAUDQ9AIouvHYAAAAAAAIAABQ1P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wAaDK+C5iUvgvAR2wAAQAAAGizvQsAAAAA+Cu9C8QAbADAR2wASDO9CwAAAAD4K70L44VBYwMAAADshUFjAQAAALCEvgtozXJjjmg5Y3QzPQCAAUd3DlxCd+BbQnd0Mz0AZAEAAHtivXZ7Yr12eAifCwAIAAAAAgAAAAAAAJQzPQAQar12AAAAAAAAAADIND0ABgAAALw0PQAGAAAAAAAAAAAAAAC8ND0AzDM9AOLqvHYAAAAAAAIAAAAAPQAGAAAAvDQ9AAYAAABMEr52AAAAAAAAAAC8ND0ABgAAAAAAAAD4Mz0Aii68dgAAAAAAAgAAvDQ9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DlBwAAAADIQ9EX/p1Cd9isZGQdFQFTuDvpFwAAAACSFyHqIgCKAZSlPQBe9C9kFKY9AAAAAAAQZuUHVKc9ACSIgBJcpj0AUwBlAGcAbwBlACAAVQBJAAAAAAAAAAAAJeQvZOEAAADQpT0AmjNOY+DWvgvhAAAAAQAAAOZD0RcAAD0AOjNOYwQAAAAFAAAAAAAAAAAAAAAAAAAA5kPRF9ynPQAk3y9kGCGlCwQAAAAQZuUHAAAAAKXjL2QQAAAAAAAAAFMAZQBnAG8AZQAgAFUASQAAAAqMsKY9ALCmPQDhAAAAAAAAAMhD0RcAAAAAAQAAAAAAAABspj0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3Fsjeay4GTnF+wW1NBmm0UgunGkO1Pk7+ynlb22+NtM=</DigestValue>
    </Reference>
    <Reference Type="http://www.w3.org/2000/09/xmldsig#Object" URI="#idOfficeObject">
      <DigestMethod Algorithm="http://www.w3.org/2001/04/xmlenc#sha256"/>
      <DigestValue>ehOOuj62d8H4IBc2eUgFfw3UpGhfTVPtO0ELJgzg+gw=</DigestValue>
    </Reference>
    <Reference Type="http://uri.etsi.org/01903#SignedProperties" URI="#idSignedProperties">
      <Transforms>
        <Transform Algorithm="http://www.w3.org/TR/2001/REC-xml-c14n-20010315"/>
      </Transforms>
      <DigestMethod Algorithm="http://www.w3.org/2001/04/xmlenc#sha256"/>
      <DigestValue>pVoa1h0qm50NUQ6i6As96Ohibt4j98fl1B7Z144lUng=</DigestValue>
    </Reference>
    <Reference Type="http://www.w3.org/2000/09/xmldsig#Object" URI="#idValidSigLnImg">
      <DigestMethod Algorithm="http://www.w3.org/2001/04/xmlenc#sha256"/>
      <DigestValue>Zb6M/H9eH/wK4ft8PIehaQY8nx2UefdDMLHua4BKXrc=</DigestValue>
    </Reference>
    <Reference Type="http://www.w3.org/2000/09/xmldsig#Object" URI="#idInvalidSigLnImg">
      <DigestMethod Algorithm="http://www.w3.org/2001/04/xmlenc#sha256"/>
      <DigestValue>tq8yDJwVP8yQ9gjkFXX3+OEv5mVUcfLthrCipiM5olY=</DigestValue>
    </Reference>
  </SignedInfo>
  <SignatureValue>WpEOKcL7f0FbtQP99pzEQt++PMfsT5xJMHx1P3Re/SrXkeIYQ87pprRBHpYWyuPAcd+ek1LZ39x9
8LZ6aGDXiA0qnfEX9gJn1tqJC664o2COlq6BnDsJQ9IY8gY0L2zi7nuSW3Sk6670f/29hdD9QxVe
jg/+5XQtuPEycUPk5fx4xq8/IOevBCc5a7cNw1H7+1Qgmo/E50IeP31Q/N+zWJ/9KLG2Vi0/DR9C
8Uaic+pzPcPtkqWBeiYI9e4jOzR/OG9vN5Www3frXWtMX7SycAhP9bvTwSrXBjBpBhoK15wWKRHT
QHxCcTmtlei47JoZdvjw3kOIJq0zbqNWtubrCw==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SXVgIOI2rtU5809d9DgwhtZOu4Aj+KlMjClqxoOzV70=</DigestValue>
      </Reference>
      <Reference URI="/xl/comments1.xml?ContentType=application/vnd.openxmlformats-officedocument.spreadsheetml.comments+xml">
        <DigestMethod Algorithm="http://www.w3.org/2001/04/xmlenc#sha256"/>
        <DigestValue>UbohgxccxoffT5BhLHWFD/pX281gZT01XSx1ihkGVKc=</DigestValue>
      </Reference>
      <Reference URI="/xl/comments2.xml?ContentType=application/vnd.openxmlformats-officedocument.spreadsheetml.comments+xml">
        <DigestMethod Algorithm="http://www.w3.org/2001/04/xmlenc#sha256"/>
        <DigestValue>CANX57IYti1WVUElOUsXSbSXHqcP8TL+6dbT8jjXEmI=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6CHuiAyVJEjE7qVGB5qliUHdl2eHbmJXS+eMgzz284o=</DigestValue>
      </Reference>
      <Reference URI="/xl/drawings/vmlDrawing1.vml?ContentType=application/vnd.openxmlformats-officedocument.vmlDrawing">
        <DigestMethod Algorithm="http://www.w3.org/2001/04/xmlenc#sha256"/>
        <DigestValue>WugzMEwG+2hpfL8D+PVqbtX0ppW/Mhk297mC0x6O+dg=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CcmcrB0OVavHpJh5ZgfSZbKfgsdFgEAUK4a5VwRF7SA=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XkWrvnaPvOP6ZhJ1sLX+nYkLqNGRA+42ESaAYVQAYuw=</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0l4B9gaZuL9LOvwlq8fBKSwcLJQ5PsN1FW9f2sEp2Hk=</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ha4H8BX6ZgV0CQnjyOsJNroZ9eSSH6tcta1UvQhn/LM=</DigestValue>
      </Reference>
      <Reference URI="/xl/media/image2.emf?ContentType=image/x-emf">
        <DigestMethod Algorithm="http://www.w3.org/2001/04/xmlenc#sha256"/>
        <DigestValue>eG+n3AfcIAVBR31FPPRsfduAlt9WrvXMRjkJ8ikYrNk=</DigestValue>
      </Reference>
      <Reference URI="/xl/media/image3.emf?ContentType=image/x-emf">
        <DigestMethod Algorithm="http://www.w3.org/2001/04/xmlenc#sha256"/>
        <DigestValue>LQ8RCDbWpCr532+EWE6gFTqXfIHQYzqYovNkFdMCHj8=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dTlduibIqenaFCXbw+ppHdMbIz6jP4XNAkam4bLpUgM=</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KjMte4byltgBpVtocW2U8AGOzzGRQnXdlbF1yHMP/1I=</DigestValue>
      </Reference>
      <Reference URI="/xl/styles.xml?ContentType=application/vnd.openxmlformats-officedocument.spreadsheetml.styles+xml">
        <DigestMethod Algorithm="http://www.w3.org/2001/04/xmlenc#sha256"/>
        <DigestValue>JWY6s0Qls0qd1FJx6Aa1PJelOJfcFGOSsHAzRmj2ibE=</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ZBvJchiUBdUYiUjd8DKwo1pqQWhAQzvKr+WuMqYofKk=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n5PQTgHHlmUHvMKxDgzNVpTNwEffGuRyzPWcoog7REg=</DigestValue>
      </Reference>
      <Reference URI="/xl/worksheets/sheet1.xml?ContentType=application/vnd.openxmlformats-officedocument.spreadsheetml.worksheet+xml">
        <DigestMethod Algorithm="http://www.w3.org/2001/04/xmlenc#sha256"/>
        <DigestValue>NdUd9rqmXqK/2s+nU7N8C6Dod4T/dlhzYNqYUhh0Dxc=</DigestValue>
      </Reference>
      <Reference URI="/xl/worksheets/sheet2.xml?ContentType=application/vnd.openxmlformats-officedocument.spreadsheetml.worksheet+xml">
        <DigestMethod Algorithm="http://www.w3.org/2001/04/xmlenc#sha256"/>
        <DigestValue>5bgMN0Zz3u1Tleom4l/KTYxPXmEhZdqHNWJAbhrXiO8=</DigestValue>
      </Reference>
      <Reference URI="/xl/worksheets/sheet3.xml?ContentType=application/vnd.openxmlformats-officedocument.spreadsheetml.worksheet+xml">
        <DigestMethod Algorithm="http://www.w3.org/2001/04/xmlenc#sha256"/>
        <DigestValue>92X/iL2eU9DeGc/8S9sh97jDvC/4YTF1k0q2JfCUPzs=</DigestValue>
      </Reference>
    </Manifest>
    <SignatureProperties>
      <SignatureProperty Id="idSignatureTime" Target="#idPackageSignature">
        <mdssi:SignatureTime xmlns:mdssi="http://schemas.openxmlformats.org/package/2006/digital-signature">
          <mdssi:Format>YYYY-MM-DDThh:mm:ssTZD</mdssi:Format>
          <mdssi:Value>2016-12-30T20:56:03Z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2016-12-30T20:56:03Z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AAwCxFCxB3RgvwU2AAAQAAAHAeJggAAAAAAEo8CxB3RgvwU2AAUFE8CwAAAAAASjwLlR4OXAMAAACcHg5cAQAAANgrKwsIgkRcwFoLXIwxLwCAAZR0DlyPdOBbj3SMMS8AZAEAAI1iznSNYs50uGM4CwAIAAAAAgAAAAAAAKwxLwAias50AAAAAAAAAADgMi8ABgAAANQyLwAGAAAAAAAAAAAAAADUMi8A5DEvAO7qzXQAAAAAAAIAAAAALwAGAAAA1DIvAAYAAABMEs90AAAAAAAAAADUMi8ABgAAAAAAAAAQMi8AlS7NdAAAAAAAAgAA1DIvAAYAAABkdgAIAAAAACUAAAAMAAAAAQAAABgAAAAMAAAAAAAAAhIAAAAMAAAAAQAAABYAAAAMAAAACAAAAFQAAABUAAAADAAAADcAAAAgAAAAWgAAAAEAAACrCg1CchwNQgwAAABbAAAAAQAAAEwAAAAEAAAACwAAADcAAAAiAAAAWwAAAFAAAABYAAEBFQAAABYAAAAMAAAAAAAAAFIAAABwAQAAAgAAABQAAAAJAAAAAAAAAAAAAAC8AgAAAAAAAAECAiJTAHkAcwB0AGUAbQAAAAAAAAAAABcBAAAAAAAALDNuAoD4//8AAAAAAAAAAAAAAAAAAAAAEDNuAoD4//86lwAAAAAvAP488XYcOC8A9XH1dtBmXwL+////jOPwdvLg8HZcx0UL8F1kAKDFRQusMS8AImrOdAAAAAAAAAAA4DIvAAYAAADUMi8ABgAAAAIAAAAAAAAAtMVFC+iILgu0xUULAAAAAOiILgv8MS8AjWLOdI1iznQAAAAAAAgAAAACAAAAAAAABDIvACJqznQAAAAAAAAAADozLwAHAAAALDMvAAcAAAAAAAAAAAAAACwzLwA8Mi8A7urNdAAAAAAAAgAAAAAvAAcAAAAsMy8ABwAAAEwSz3QAAAAAAAAAACwzLwAHAAAAAAAAAGgyLwCVLs10AAAAAAACAAAsMy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C8A2b8OXKQHWhgIB1oY4uAbXGjUKQjAazcL9FkLC70NIYsiAIoBHKMvAPCiLwAQTzwLIA0AhLSlLwCx4RtcIA0AhAAAAABo1CkIQFAnCKCkLwDQsURc9lkLCwAAAADQsURcIA0AAPRZCwsBAAAAAAAAAAcAAAD0WQsLAAAAAAAAAAAkoy8AZM4NXCAAAAD/////AAAAAAAAAAAVAAAAAAAAAHAAAAABAAAAAQAAACQAAAAkAAAAEAAAAAAAAAAAACkIQFAnCAGjAQD/////wRIKL+SjLwDkoy8AerEbXAAAAAAUpi8AaNQpCIqxG1zBEgovCEJFC6SjLwA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A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A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A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A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A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A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A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A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A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A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A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A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A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sR9gHRYiGddKCxnXf//AAAAAEx1floAALzJLwBIAo90AAAAADBRYAAQyS8AUPNNdQAAAAAAAENoYXJVcHBlclcAAfF2NH2AdPzJLwAAAAAAaMkvAIABlHQOXI904FuPdGjJLwBkAQAAjWLOdI1iznS4wmUAAAgAAAACAAAAAAAAiMkvACJqznQAAAAAAAAAAMLKLwAJAAAAsMovAAkAAAAAAAAAAAAAALDKLwDAyS8A7urNdAAAAAAAAgAAAAAvAAkAAACwyi8ACQAAAEwSz3QAAAAAAAAAALDKLwAJAAAAAAAAAOzJLwCVLs10AAAAAAACAACwyi8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xH2AdFiIZ10oLGdd//8AAAAATHV+WgAAvMkvAEgCj3QAAAAAMFFgABDJLwBQ8011AAAAAAAAQ2hhclVwcGVyVwAB8XY0fYB0/MkvAAAAAABoyS8AgAGUdA5cj3TgW490aMkvAGQBAACNYs50jWLOdLjCZQAACAAAAAIAAAAAAACIyS8AImrOdAAAAAAAAAAAwsovAAkAAACwyi8ACQAAAAAAAAAAAAAAsMovAMDJLwDu6s10AAAAAAACAAAAAC8ACQAAALDKLwAJAAAATBLPdAAAAAAAAAAAsMovAAkAAAAAAAAA7MkvAJUuzXQAAAAAAAIAALDKLwAJAAAAZHYACAAAAAAlAAAADAAAAAEAAAAYAAAADAAAAP8AAAISAAAADAAAAAEAAAAeAAAAGAAAACoAAAAFAAAAhQAAABYAAAAlAAAADAAAAAEAAABUAAAAqAAAACsAAAAFAAAAgwAAABUAAAABAAAAqwoNQnIcDUIrAAAABQAAAA8AAABMAAAAAAAAAAAAAAAAAAAA//////////9sAAAARgBpAHIAbQBhACAAbgBvACAAdgDhAGwAaQBkAGEALw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C8A/jzxdhw4LwD1cfV20GZfAv7///+M4/B28uDwdlzHRQvwXWQAoMVFC6wxLwAias50AAAAAAAAAADgMi8ABgAAANQyLwAGAAAAAgAAAAAAAAC0xUUL6IguC7TFRQsAAAAA6IguC/wxLwCNYs50jWLOdAAAAAAACAAAAAIAAAAAAAAEMi8AImrOdAAAAAAAAAAAOjMvAAcAAAAsMy8ABwAAAAAAAAAAAAAALDMvADwyLwDu6s10AAAAAAACAAAAAC8ABwAAACwzLwAHAAAATBLPdAAAAAAAAAAALDMvAAcAAAAAAAAAaDIvAJUuzXQAAAAAAAIAACwzL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AAwCxFCxB3RgvwU2AAAQAAAHAeJggAAAAAAEo8CxB3RgvwU2AAUFE8CwAAAAAASjwLlR4OXAMAAACcHg5cAQAAANgrKwsIgkRcwFoLXIwxLwCAAZR0DlyPdOBbj3SMMS8AZAEAAI1iznSNYs50uGM4CwAIAAAAAgAAAAAAAKwxLwAias50AAAAAAAAAADgMi8ABgAAANQyLwAGAAAAAAAAAAAAAADUMi8A5DEvAO7qzXQAAAAAAAIAAAAALwAGAAAA1DIvAAYAAABMEs90AAAAAAAAAADUMi8ABgAAAAAAAAAQMi8AlS7NdAAAAAAAAgAA1DIv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ApCFhEhhT+nY90b4lsXAQOAdsAAAAAwGs3C4ikLwC/FyG4IgCKAUmMbFxIoy8AAAAAAGjUKQiIpC8AJIiAEpCjLwDZi2xcUwBlAGcAbwBlACAAVQBJAAAAAAD1i2xcYKQvAOEAAAAIoy8AS+QcXJC6RgvhAAAAAQAAAHZEhhQAAC8A6uMcXAQAAAAFAAAAAAAAAAAAAAAAAAAAdkSGFBSlLwAli2xcwLNFCwQAAABo1CkIAAAAAEmLbFwAAAAAAABlAGcAbwBlACAAVQBJAAAACr/koy8A5KMvAOEAAACAoy8AAAAAAFhEhhQAAAAAAQAAAAAAAACkoy8A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A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A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A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A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A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A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A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A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A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A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A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A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hIR80Z0+pCTJOr/WX01ClMZkEuY=</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J0thRbBgWMHnweogbo1GJC5woAM=</DigestValue>
    </Reference>
    <Reference URI="#idValidSigLnImg" Type="http://www.w3.org/2000/09/xmldsig#Object">
      <DigestMethod Algorithm="http://www.w3.org/2000/09/xmldsig#sha1"/>
      <DigestValue>Up5wakJtRIqUSec+4NoZwj6hrWw=</DigestValue>
    </Reference>
    <Reference URI="#idInvalidSigLnImg" Type="http://www.w3.org/2000/09/xmldsig#Object">
      <DigestMethod Algorithm="http://www.w3.org/2000/09/xmldsig#sha1"/>
      <DigestValue>xvQLNV2u0H0NKL4tw1/YH+jDGk0=</DigestValue>
    </Reference>
  </SignedInfo>
  <SignatureValue>JW5C6olpKi70sFqpTeeZT3VtCk7UzKjQSQH3sCemLTfwJLCubzLfKrPaAuZq4eympEyDHwjxB7iD
dc5w1mZgBy62QEMMDvKfKo/aMa4i8bUir+98QqCCSoXGCzZbaFPK9GUwybL0TZ/cCX7tkCbPC4e3
OgrJNUmHOleGs56YdyWXQtqLShM+uByWY8LmA5yBPtq4f0OXyNY3o9fFVpUbEPknh+hYdwkampW6
o9QB1kKuDykPSZ03RUHrBiM2WJWu/nFfTxmfA5Yk2Aqze0kHzJ2B9wZ7xK5DDsqO0a4PNktINZxV
SvChEnU1ruuRPCeaDjBTNniejQUP1/FtweUNfA==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2.xml?ContentType=application/vnd.openxmlformats-officedocument.spreadsheetml.comments+xml">
        <DigestMethod Algorithm="http://www.w3.org/2000/09/xmldsig#sha1"/>
        <DigestValue>VMioqaRwydLrWEUpvrT45W4WPvM=</DigestValue>
      </Reference>
      <Reference URI="/xl/media/image1.emf?ContentType=image/x-emf">
        <DigestMethod Algorithm="http://www.w3.org/2000/09/xmldsig#sha1"/>
        <DigestValue>qQo+G5FMKu/kdCi1I76yXVEGkd8=</DigestValue>
      </Reference>
      <Reference URI="/xl/drawings/vmlDrawing1.vml?ContentType=application/vnd.openxmlformats-officedocument.vmlDrawing">
        <DigestMethod Algorithm="http://www.w3.org/2000/09/xmldsig#sha1"/>
        <DigestValue>mVqA3n/rl9CuXIRsOCTV37ZYfaA=</DigestValue>
      </Reference>
      <Reference URI="/xl/styles.xml?ContentType=application/vnd.openxmlformats-officedocument.spreadsheetml.styles+xml">
        <DigestMethod Algorithm="http://www.w3.org/2000/09/xmldsig#sha1"/>
        <DigestValue>2z8WJDo0jKP0xBxBpcQifKNqUDQ=</DigestValue>
      </Reference>
      <Reference URI="/xl/sharedStrings.xml?ContentType=application/vnd.openxmlformats-officedocument.spreadsheetml.sharedStrings+xml">
        <DigestMethod Algorithm="http://www.w3.org/2000/09/xmldsig#sha1"/>
        <DigestValue>blrHvPtQg570RSjln9aObpxA5go=</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RGfO6fpcexkW9tbHSEo6NTeotck=</DigestValue>
      </Reference>
      <Reference URI="/xl/media/image2.emf?ContentType=image/x-emf">
        <DigestMethod Algorithm="http://www.w3.org/2000/09/xmldsig#sha1"/>
        <DigestValue>aCP53V3kdCrA24X/QPTpmkQgm88=</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BXeMFWzTjn08MdroiPQjpMbQXXs=</DigestValue>
      </Reference>
      <Reference URI="/xl/printerSettings/printerSettings3.bin?ContentType=application/vnd.openxmlformats-officedocument.spreadsheetml.printerSettings">
        <DigestMethod Algorithm="http://www.w3.org/2000/09/xmldsig#sha1"/>
        <DigestValue>aDpAWg6l3IyU8iXCdAOvuYk6GGI=</DigestValue>
      </Reference>
      <Reference URI="/xl/printerSettings/printerSettings2.bin?ContentType=application/vnd.openxmlformats-officedocument.spreadsheetml.printerSettings">
        <DigestMethod Algorithm="http://www.w3.org/2000/09/xmldsig#sha1"/>
        <DigestValue>RYNpaaqdepefHrc7QaIUXLimQtU=</DigestValue>
      </Reference>
      <Reference URI="/xl/comments1.xml?ContentType=application/vnd.openxmlformats-officedocument.spreadsheetml.comments+xml">
        <DigestMethod Algorithm="http://www.w3.org/2000/09/xmldsig#sha1"/>
        <DigestValue>ihjdtnf9A1LuV8K+FSmM86sJFns=</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externalLinks/externalLink4.xml?ContentType=application/vnd.openxmlformats-officedocument.spreadsheetml.externalLink+xml">
        <DigestMethod Algorithm="http://www.w3.org/2000/09/xmldsig#sha1"/>
        <DigestValue>OFLHfjW/BTCl6hd2cQM3UiFVSWw=</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2.xml?ContentType=application/vnd.openxmlformats-officedocument.spreadsheetml.externalLink+xml">
        <DigestMethod Algorithm="http://www.w3.org/2000/09/xmldsig#sha1"/>
        <DigestValue>V+1LRj7+vlGokxr1SzWLuEo88EQ=</DigestValue>
      </Reference>
      <Reference URI="/xl/media/image5.png?ContentType=image/png">
        <DigestMethod Algorithm="http://www.w3.org/2000/09/xmldsig#sha1"/>
        <DigestValue>X8ifBPrZdk/1pGH6XtoivWXMYRg=</DigestValue>
      </Reference>
      <Reference URI="/xl/media/image3.emf?ContentType=image/x-emf">
        <DigestMethod Algorithm="http://www.w3.org/2000/09/xmldsig#sha1"/>
        <DigestValue>7qJblJpjcP9xCybJybj2Soy/HZk=</DigestValue>
      </Reference>
      <Reference URI="/xl/media/image9.jpeg?ContentType=image/jpeg">
        <DigestMethod Algorithm="http://www.w3.org/2000/09/xmldsig#sha1"/>
        <DigestValue>bwq23oQJvs5TLpHBjIRoNF/eaek=</DigestValue>
      </Reference>
      <Reference URI="/xl/media/image6.jpeg?ContentType=image/jpeg">
        <DigestMethod Algorithm="http://www.w3.org/2000/09/xmldsig#sha1"/>
        <DigestValue>t02czBjOGtjPSakqWFT7mgwfR1U=</DigestValue>
      </Reference>
      <Reference URI="/xl/drawings/drawing1.xml?ContentType=application/vnd.openxmlformats-officedocument.drawing+xml">
        <DigestMethod Algorithm="http://www.w3.org/2000/09/xmldsig#sha1"/>
        <DigestValue>fiQUp6t8YASlffSg4eKLSso4l8A=</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sheets/sheet2.xml?ContentType=application/vnd.openxmlformats-officedocument.spreadsheetml.worksheet+xml">
        <DigestMethod Algorithm="http://www.w3.org/2000/09/xmldsig#sha1"/>
        <DigestValue>5ujgHiVS27G6xpgWUGdAtbQ3oIk=</DigestValue>
      </Reference>
      <Reference URI="/xl/workbook.xml?ContentType=application/vnd.openxmlformats-officedocument.spreadsheetml.sheet.main+xml">
        <DigestMethod Algorithm="http://www.w3.org/2000/09/xmldsig#sha1"/>
        <DigestValue>AtaNC9VKROqNABgQdxGxryy0704=</DigestValue>
      </Reference>
      <Reference URI="/xl/worksheets/sheet1.xml?ContentType=application/vnd.openxmlformats-officedocument.spreadsheetml.worksheet+xml">
        <DigestMethod Algorithm="http://www.w3.org/2000/09/xmldsig#sha1"/>
        <DigestValue>SZs8iRJ0A82QzhaYK/MbT8CYq+s=</DigestValue>
      </Reference>
      <Reference URI="/xl/media/image4.jpeg?ContentType=image/jpeg">
        <DigestMethod Algorithm="http://www.w3.org/2000/09/xmldsig#sha1"/>
        <DigestValue>KNwJdxHNkLzlEenz5dM/rDpc/uQ=</DigestValue>
      </Reference>
      <Reference URI="/xl/worksheets/sheet3.xml?ContentType=application/vnd.openxmlformats-officedocument.spreadsheetml.worksheet+xml">
        <DigestMethod Algorithm="http://www.w3.org/2000/09/xmldsig#sha1"/>
        <DigestValue>lzJ0XLMKQcD3r4/Qta3S5ywefhU=</DigestValue>
      </Reference>
      <Reference URI="/xl/drawings/drawing2.xml?ContentType=application/vnd.openxmlformats-officedocument.drawing+xml">
        <DigestMethod Algorithm="http://www.w3.org/2000/09/xmldsig#sha1"/>
        <DigestValue>l0b9Y4gw5fB1qULxJFzQwjMdOjk=</DigestValue>
      </Reference>
      <Reference URI="/xl/drawings/vmlDrawing3.vml?ContentType=application/vnd.openxmlformats-officedocument.vmlDrawing">
        <DigestMethod Algorithm="http://www.w3.org/2000/09/xmldsig#sha1"/>
        <DigestValue>JIRg5D3HI7bNKslrdlSIxFTmxe8=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Uzm5O/uqW+729MVptnG6v0GKGDQ=</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5+ax2sYGRgML3FtK8IhxbSXH/UA=</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6PaIZBXfDsdx0rMd8L/1TATgxyI=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O4TcuPiO/FD1sm2tkLmfNX37Vng=</DigestValue>
      </Reference>
    </Manifest>
    <SignatureProperties>
      <SignatureProperty Id="idSignatureTime" Target="#idPackageSignature">
        <mdssi:SignatureTime>
          <mdssi:Format>YYYY-MM-DDThh:mm:ssTZD</mdssi:Format>
          <mdssi:Value>2016-12-30T20:58:20Z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2016-12-30T20:58:20Z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H2Z0UjMAXTUbZgjCA2YBAAAAtCPwZcC8EWZgLsIICMIDZgEAAAC0I/Bl5CPwZWAkwghgJMIIAgAAAAAAAABYAAAAAQAAAKBSMwApXpR1AABYAA5clHXgW5R1yFIzAGQBAAAAAAAAAAAAAIFivnWBYr51uDo0AAAIAAAAAgAAAAAAAPBSMwAWar51AAAAAAAAAAAgVDMABgAAABRUMwAGAAAAAAAAAAAAAAAUVDMAKFMzAOLqvXUAAAAAAAIAAAAAMwAGAAAAFFQzAAYAAABMEr91AAAAAAAAAAAUVDMABgAAAODBggBUUzMAii69dQAAAAAAAgAAFFQzAAYAAABkdgAIAAAAACUAAAAMAAAAAQAAABgAAAAMAAAAAAAAAhIAAAAMAAAAAQAAABYAAAAMAAAACAAAAFQAAABUAAAACgAAACcAAAAeAAAASgAAAAEAAACrCg1CAAANQgoAAABLAAAAAQAAAEwAAAAEAAAACQAAACcAAAAgAAAASwAAAFAAAABYALywFQAAABYAAAAMAAAAAAAAAFIAAABwAQAAAgAAABAAAAAHAAAAAAAAAAAAAAC8AgAAAAAAAAECAiJTAHkAcwB0AGUAbQAAAEEBoPj///IBAAAAAAAA/CsEBID4//8IAFh++/b//wAAAAAAAAAA4CsEBID4/////wAAAACZdQ5clHXgW5R1bLozAGQBAAAAAAAAAAAAAIFivnWBYr51U3ocZgAAAACAFhoAvEI0AABSOABTehxmAAAAAIAVGgDgwYIAABJUA5C6MwA1eRxmMB9bAPwBAADMujMA1XgcZvwBAAAAAAAAgWK+dYFivnX8AQAAAAgAAAACAAAAAAAA5LozABZqvnUAAAAAAAAAABa8MwAHAAAACLwzAAcAAAAAAAAAAAAAAAi8MwAcuzMA4uq9dQAAAAAAAgAAAAAzAAcAAAAIvDMABwAAAEwSv3UAAAAAAAAAAAi8MwAHAAAA4MGCAEi7MwCKLr11AAAAAAACAAAIvDM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AAkyAIICAADoLbsLAAAAAB4HITIiAIoBAAAAAAAAAACCAgAAAAkyAPSiMwAj4P92AAkyAAAAAAAQozMAxZYpdsAorAAAAAAATPRzcQIAAAAAAAAAAAAAAFD/4QFsozMA/rMxcwAJMgCCAgAAAgAAAAAAAAAGAAAAgAGZdQAAAACwDaoHgAGZdZ8QEwBUEQrhbKMzADaBlHWwDaoHAAAAAIABmXVsozMAVYGUdYABmXUAAAE+4AR7BZSjMwCTgJR1AQAAAHyjMwAQAAAAAwEAAOAEewUvEgE+4AR7BQAAAAABAAAAwKMzAMCjMw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LC3MwDMHR1mAPE0ABcAAAQBAAAAAAQAACy4MwBRHh1mJqVlhjq5MwAABAAAAQIAAAAAAACEtzMAwMYzAMDGMwDgtzMAgAGZdQ5clHXgW5R14LczAGQBAAAAAAAAAAAAAIFivnWBYr51WDk0AAAIAAAAAgAAAAAAAAi4MwAWar51AAAAAAAAAAA6uTMABwAAACy5MwAHAAAAAAAAAAAAAAAsuTMAQLgzAOLqvXUAAAAAAAIAAAAAMwAHAAAALLkzAAcAAABMEr91AAAAAAAAAAAsuTMABwAAAODBggBsuDMAii69dQAAAAAAAgAALLkz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sLczAMwdHWYA8TQAFwAABAEAAAAABAAALLgzAFEeHWYmpWWGOrkzAAAEAAABAgAAAAAAAIS3MwDAxjMAwMYzAOC3MwCAAZl1DlyUdeBblHXgtzMAZAEAAAAAAAAAAAAAgWK+dYFivnVYOTQAAAgAAAACAAAAAAAACLgzABZqvnUAAAAAAAAAADq5MwAHAAAALLkzAAcAAAAAAAAAAAAAACy5MwBAuDMA4uq9dQAAAAAAAgAAAAAzAAcAAAAsuTMABwAAAEwSv3UAAAAAAAAAACy5MwAHAAAA4MGCAGy4MwCKLr11AAAAAAACAAAsuTM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CZdQ5clHXgW5R1bLozAGQBAAAAAAAAAAAAAIFivnWBYr51U3ocZgAAAACAFhoAvEI0AABSOABTehxmAAAAAIAVGgDgwYIAABJUA5C6MwA1eRxmMB9bAPwBAADMujMA1XgcZvwBAAAAAAAAgWK+dYFivnX8AQAAAAgAAAACAAAAAAAA5LozABZqvnUAAAAAAAAAABa8MwAHAAAACLwzAAcAAAAAAAAAAAAAAAi8MwAcuzMA4uq9dQAAAAAAAgAAAAAzAAcAAAAIvDMABwAAAEwSv3UAAAAAAAAAAAi8MwAHAAAA4MGCAEi7MwCKLr11AAAAAAACAAAIvDM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B9mdFIzAF01G2YIwgNmAQAAALQj8GXAvBFmYC7CCAjCA2YBAAAAtCPwZeQj8GVgJMIIYCTCCAIAAAAAAAAAWAAAAAEAAACgUjMAKV6UdQAAWAAOXJR14FuUdchSMwBkAQAAAAAAAAAAAACBYr51gWK+dbg6NAAACAAAAAIAAAAAAADwUjMAFmq+dQAAAAAAAAAAIFQzAAYAAAAUVDMABgAAAAAAAAAAAAAAFFQzAChTMwDi6r11AAAAAAACAAAAADMABgAAABRUMwAGAAAATBK/dQAAAAAAAAAAFFQzAAYAAADgwYIAVFMzAIouvXUAAAAAAAIAABRUMwAGAAAAZHYACAAAAAAlAAAADAAAAAMAAAAYAAAADAAAAAAAAAISAAAADAAAAAEAAAAWAAAADAAAAAgAAABUAAAAVAAAAAoAAAAnAAAAHgAAAEoAAAABAAAAqwoNQgAADUIKAAAASwAAAAEAAABMAAAABAAAAAkAAAAnAAAAIAAAAEsAAABQAAAAWAAH8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OgtuwtjZqJ0EhIhpyIAigHsR8MC5KIzAFhponQAAAAAAAAAAJijMwDWhqF0BgAAAAAAAACQEwHSAAAAAOBr7gUBAAAA4GvuBQAAAAAGAAAAgAGZdeBr7gVAZmUAgAGZdY8QEwCqEArHAAAzADaBlHVAZmUA4GvuBYABmXVMozMAVYGUdYABmXWQEwHSkBMB0nSjMwCTgJR1AQAAAFyjMwD+nZR1MTkwZgAAAdIAAAAAAAAAAHSlMwAAAAAAlKMzAIs4MGYQpDMAAAAAAIDDPwN0pTMAAAAAAFikMwAjODBmwKMz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ALT. 10</vt:lpstr>
      <vt:lpstr>'ALT. 10'!Área_de_impresión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2016-12-27T14:23:26Z</cp:lastPrinted>
  <dcterms:created xsi:type="dcterms:W3CDTF">2016-11-30T18:58:44Z</dcterms:created>
  <dcterms:modified xsi:type="dcterms:W3CDTF">2016-12-30T20:37:03Z</dcterms:modified>
</cp:coreProperties>
</file>