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omasa\DFZ-2016-4858 Comasa\"/>
    </mc:Choice>
  </mc:AlternateContent>
  <bookViews>
    <workbookView xWindow="0" yWindow="0" windowWidth="20736" windowHeight="9408"/>
  </bookViews>
  <sheets>
    <sheet name="Datos" sheetId="8" r:id="rId1"/>
    <sheet name="Anternativa" sheetId="11" r:id="rId2"/>
    <sheet name="ALT. 1" sheetId="12" r:id="rId3"/>
    <sheet name="ALT. 10" sheetId="16"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10'!$B$1:$H$27,'ALT. 10'!$B$144:$H$162</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1" i="16" l="1"/>
  <c r="G161" i="16"/>
  <c r="F161" i="16"/>
  <c r="E161" i="16"/>
  <c r="H160" i="16"/>
  <c r="G160" i="16"/>
  <c r="F160" i="16"/>
  <c r="E160" i="16"/>
  <c r="H27" i="16"/>
  <c r="G27" i="16"/>
  <c r="F27" i="16"/>
  <c r="E27" i="16"/>
  <c r="H26" i="16"/>
  <c r="G26" i="16"/>
  <c r="F26" i="16"/>
  <c r="E26" i="16"/>
  <c r="B9" i="12"/>
  <c r="C3" i="11"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4"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C13" authorId="0" shapeId="0">
      <text>
        <r>
          <rPr>
            <sz val="9"/>
            <color indexed="81"/>
            <rFont val="Tahoma"/>
            <family val="2"/>
          </rPr>
          <t>Indicar como identificará el combustible que esta utilizando en un determinado periodo, por la fuente.</t>
        </r>
      </text>
    </comment>
    <comment ref="C147"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<sst xmlns="http://schemas.openxmlformats.org/spreadsheetml/2006/main" count="360" uniqueCount="169">
  <si>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</si>
  <si>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</si>
  <si>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</si>
  <si>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</si>
  <si>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</si>
  <si>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</si>
  <si>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</si>
  <si>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</si>
  <si>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</si>
  <si>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</si>
  <si>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</si>
  <si>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</si>
  <si>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</si>
  <si>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</si>
  <si>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</si>
  <si>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</si>
  <si>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</si>
  <si>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</si>
  <si>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</si>
  <si>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</si>
  <si>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</si>
  <si>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</si>
  <si>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</si>
  <si>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</si>
  <si>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</si>
  <si>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</si>
  <si>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</si>
  <si>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</si>
  <si>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</si>
  <si>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</si>
  <si>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</si>
  <si>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</si>
  <si>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</si>
  <si>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</si>
  <si>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</si>
  <si>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</si>
  <si>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</si>
  <si>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</si>
  <si>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</si>
  <si>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</si>
  <si>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</si>
  <si>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</si>
  <si>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</si>
  <si>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</si>
  <si>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</si>
  <si>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</si>
  <si>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</si>
  <si>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</si>
  <si>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</si>
  <si>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</si>
  <si>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</si>
  <si>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</si>
  <si>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</si>
  <si>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</si>
  <si>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</si>
  <si>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</si>
  <si>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</si>
  <si>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</si>
  <si>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RCA</t>
  </si>
  <si>
    <t>Caldera</t>
  </si>
  <si>
    <t>N° 1</t>
  </si>
  <si>
    <t>N° 2</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</si>
  <si>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</si>
  <si>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</si>
  <si>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</si>
  <si>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</si>
  <si>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</si>
  <si>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</si>
  <si>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</si>
  <si>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</si>
  <si>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</si>
  <si>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OBSERVACIONES</t>
  </si>
  <si>
    <t>DESCRIPCIÓN DE LOS EQUIPOS</t>
  </si>
  <si>
    <t>MARCA</t>
  </si>
  <si>
    <t>N° DE SERIE</t>
  </si>
  <si>
    <t>PRINCIPIO FUNCIONAMIENTO</t>
  </si>
  <si>
    <t>RANGO DE MEDICIÓN</t>
  </si>
  <si>
    <t>SONDA</t>
  </si>
  <si>
    <t>ACONDICIONADOR DE LA MUESTRA</t>
  </si>
  <si>
    <t>ANALIZADOR</t>
  </si>
  <si>
    <t>NOX</t>
  </si>
  <si>
    <t>CONVERTIDOR NO2/NO</t>
  </si>
  <si>
    <t>SISTEMA DAHS</t>
  </si>
  <si>
    <t>ANEXO N° 3: ALTERNATIVA N° 10</t>
  </si>
  <si>
    <t>TIPO DE CUANTIFICACIÓN DEL NIVEL DE ACTIVIDAD DE LA FUENTE (EJ CONSUMO DE COMB, PRODUCCIÓN, ETC.)</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</si>
  <si>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</si>
  <si>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</si>
  <si>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</si>
  <si>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</si>
  <si>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</si>
  <si>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</si>
  <si>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</si>
  <si>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</si>
  <si>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</si>
  <si>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</si>
  <si>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</si>
  <si>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</si>
  <si>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</si>
  <si>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</si>
  <si>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</si>
  <si>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</si>
  <si>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</si>
  <si>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</si>
  <si>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</si>
  <si>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</si>
  <si>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</si>
  <si>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</si>
  <si>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</si>
  <si>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</si>
  <si>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</si>
  <si>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</si>
  <si>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</si>
  <si>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</si>
  <si>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</si>
  <si>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</si>
  <si>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</si>
  <si>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</si>
  <si>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</si>
  <si>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</si>
  <si>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</si>
  <si>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</si>
  <si>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</si>
  <si>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96.546.010-1</t>
  </si>
  <si>
    <t>COMASA S.A. Planta Lautaro</t>
  </si>
  <si>
    <t>Ruta 5 Sur, Km 645 – Camino a Colonia Km 1 S/N</t>
  </si>
  <si>
    <t>Francisco Rodrigo Izquierdo Valdés</t>
  </si>
  <si>
    <t>Ruta 5 Sur, Km 645 – Camino a Colonia Km 1 S/N, Lautaro</t>
  </si>
  <si>
    <t>Unidad Generadora Eléctrica, Lautaro 1</t>
  </si>
  <si>
    <t>Lautaro</t>
  </si>
  <si>
    <t xml:space="preserve"> 6353334 E 282802</t>
  </si>
  <si>
    <t>Novena</t>
  </si>
  <si>
    <t>Francisco Izquierdo Valdés</t>
  </si>
  <si>
    <t>Norma de Emision</t>
  </si>
  <si>
    <t>Araucania</t>
  </si>
  <si>
    <t>Lautaro 1</t>
  </si>
  <si>
    <t>BGV-90000 Biochamm</t>
  </si>
  <si>
    <t>caldera</t>
  </si>
  <si>
    <t>Lautaro 2</t>
  </si>
  <si>
    <t>Termisa</t>
  </si>
  <si>
    <t>Biomasa</t>
  </si>
  <si>
    <t>Filtro de Mangas</t>
  </si>
  <si>
    <t>Redecam</t>
  </si>
  <si>
    <t>Defisa</t>
  </si>
  <si>
    <t>N/A</t>
  </si>
  <si>
    <t>Resolución Pendiente</t>
  </si>
  <si>
    <t>En Proceso</t>
  </si>
  <si>
    <t>Validación realizada a traves de laboratorio, se espera resolución</t>
  </si>
  <si>
    <t>Universal Analysers Inc</t>
  </si>
  <si>
    <t>Extractiva</t>
  </si>
  <si>
    <t>SCD 6000</t>
  </si>
  <si>
    <t>Temperatura</t>
  </si>
  <si>
    <t>PCME</t>
  </si>
  <si>
    <t>QAL 181 X</t>
  </si>
  <si>
    <t>Dispensión de luz</t>
  </si>
  <si>
    <t>0 - 134 mg/m3</t>
  </si>
  <si>
    <t>Thermo Sc</t>
  </si>
  <si>
    <t>42iL</t>
  </si>
  <si>
    <t>Quimioluminiscencia</t>
  </si>
  <si>
    <t>0 - 260 ppm</t>
  </si>
  <si>
    <t>Optical Sc</t>
  </si>
  <si>
    <t>OFS 2000-W</t>
  </si>
  <si>
    <t>Optico</t>
  </si>
  <si>
    <t>0 - 40 m/s</t>
  </si>
  <si>
    <t>Ambilogger</t>
  </si>
  <si>
    <t>Validado</t>
  </si>
  <si>
    <t>CONSUMO DE COMBUSTIBLE</t>
  </si>
  <si>
    <t>NO HAY VARIACION EN LOS COMBUSTIBLES UTILIZADOS</t>
  </si>
  <si>
    <t>Ordenes de compra, facturas y balances del departamento de manejo de biomasas</t>
  </si>
  <si>
    <t>Expediente: DFZ-2016-4858-IX-LEY-EI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</si>
</sst>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b/>
      <sz val="9"/>
      <color indexed="81"/>
      <name val="Tahoma"/>
      <family val="2"/>
    </font>
    <font>
      <sz val="9"/>
      <color indexed="81"/>
      <name val="Tahoma"/>
      <family val="2"/>
    </font>
    <font>
      <sz val="11"/>
      <color theme="1"/>
      <name val="Arial"/>
      <family val="2"/>
    </font>
    <font>
      <sz val="10"/>
      <color theme="1"/>
      <name val="Arial"/>
      <family val="2"/>
    </font>
    <font>
      <b/>
      <sz val="11"/>
      <color theme="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48">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5" fillId="0" borderId="0" xfId="1" applyFont="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0" xfId="0" applyBorder="1" applyAlignment="1">
      <alignment vertical="center"/>
    </xf>
    <xf numFmtId="0" fontId="0" fillId="6" borderId="4" xfId="0" applyFill="1" applyBorder="1" applyAlignment="1">
      <alignment horizontal="left" vertical="center"/>
    </xf>
    <xf numFmtId="0" fontId="16" fillId="0" borderId="0" xfId="0" applyFont="1"/>
    <xf numFmtId="0" fontId="18" fillId="0" borderId="0" xfId="0" applyFont="1"/>
    <xf numFmtId="0" fontId="16" fillId="0" borderId="0" xfId="0" applyFont="1" applyAlignment="1">
      <alignment vertical="center"/>
    </xf>
    <xf numFmtId="0" fontId="16" fillId="0" borderId="0" xfId="0" applyFont="1" applyFill="1" applyBorder="1" applyAlignment="1">
      <alignment vertical="center"/>
    </xf>
    <xf numFmtId="0" fontId="19" fillId="0" borderId="0" xfId="0" applyFont="1" applyFill="1" applyBorder="1" applyAlignment="1">
      <alignment vertical="center"/>
    </xf>
    <xf numFmtId="0" fontId="5" fillId="0" borderId="0" xfId="0" applyFont="1" applyAlignment="1">
      <alignment vertical="center"/>
    </xf>
    <xf numFmtId="0" fontId="4" fillId="5" borderId="1" xfId="0" applyFont="1" applyFill="1" applyBorder="1" applyAlignment="1">
      <alignment horizontal="left" vertical="center" wrapText="1"/>
    </xf>
    <xf numFmtId="0" fontId="4" fillId="0" borderId="1" xfId="0" applyFont="1" applyFill="1" applyBorder="1" applyAlignment="1">
      <alignment vertical="center"/>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17" fillId="0" borderId="0" xfId="0" applyFont="1" applyFill="1" applyBorder="1" applyAlignment="1">
      <alignment horizontal="center"/>
    </xf>
    <xf numFmtId="0" fontId="17" fillId="0" borderId="1" xfId="0" applyFont="1" applyFill="1" applyBorder="1" applyAlignment="1">
      <alignment horizontal="right"/>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11" fillId="2" borderId="1" xfId="0" applyFont="1" applyFill="1" applyBorder="1" applyAlignment="1">
      <alignment horizontal="center" vertical="center" wrapText="1"/>
    </xf>
    <xf numFmtId="0" fontId="0" fillId="0" borderId="9" xfId="0" applyBorder="1" applyAlignment="1">
      <alignment horizontal="center" wrapText="1"/>
    </xf>
    <xf numFmtId="0" fontId="2" fillId="0" borderId="1" xfId="0" applyFont="1" applyFill="1" applyBorder="1" applyAlignment="1">
      <alignment horizontal="center" wrapText="1"/>
    </xf>
    <xf numFmtId="0" fontId="13" fillId="0" borderId="9" xfId="0" applyFont="1"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0" fontId="0" fillId="0" borderId="0" xfId="0" applyBorder="1" applyAlignment="1">
      <alignment horizontal="center"/>
    </xf>
    <xf numFmtId="14" fontId="0" fillId="0" borderId="1" xfId="0" applyNumberFormat="1" applyBorder="1" applyAlignment="1">
      <alignment horizontal="center"/>
    </xf>
    <xf numFmtId="0" fontId="5" fillId="0" borderId="0" xfId="1" applyFont="1" applyAlignment="1">
      <alignment horizontal="center" vertical="center"/>
    </xf>
    <xf numFmtId="0" fontId="5" fillId="0" borderId="0" xfId="0" applyFont="1" applyAlignment="1">
      <alignment horizontal="center" vertical="center"/>
    </xf>
    <xf numFmtId="0" fontId="4" fillId="5" borderId="1" xfId="0" applyFont="1" applyFill="1" applyBorder="1" applyAlignment="1">
      <alignment horizontal="left" vertical="center"/>
    </xf>
    <xf numFmtId="0" fontId="7" fillId="0" borderId="1" xfId="0" applyFont="1"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9" xfId="0" applyFill="1" applyBorder="1" applyAlignment="1">
      <alignment horizontal="center"/>
    </xf>
    <xf numFmtId="0" fontId="0" fillId="4" borderId="1" xfId="0" applyFill="1" applyBorder="1"/>
    <xf numFmtId="0" fontId="0" fillId="0" borderId="18" xfId="0" applyFill="1" applyBorder="1" applyAlignment="1">
      <alignment horizontal="center"/>
    </xf>
    <xf numFmtId="0" fontId="0" fillId="0" borderId="1" xfId="0" applyFill="1" applyBorder="1" applyAlignment="1">
      <alignment horizontal="center"/>
    </xf>
    <xf numFmtId="0" fontId="12" fillId="0" borderId="1" xfId="1" applyFont="1" applyFill="1" applyBorder="1" applyAlignment="1">
      <alignment horizontal="left" vertical="center" wrapText="1"/>
    </xf>
    <xf numFmtId="0" fontId="0" fillId="4" borderId="1" xfId="0" applyFill="1" applyBorder="1" applyAlignment="1">
      <alignment vertical="center"/>
    </xf>
    <xf numFmtId="14" fontId="0" fillId="4" borderId="1" xfId="0" applyNumberFormat="1" applyFill="1" applyBorder="1" applyAlignment="1">
      <alignment vertical="center"/>
    </xf>
    <xf numFmtId="0" fontId="0" fillId="4" borderId="1" xfId="0" applyFill="1" applyBorder="1" applyAlignment="1">
      <alignment horizontal="center" vertical="center"/>
    </xf>
    <xf numFmtId="0" fontId="17" fillId="4" borderId="1" xfId="0" applyFont="1" applyFill="1" applyBorder="1"/>
    <xf numFmtId="0" fontId="2" fillId="0" borderId="1" xfId="0" applyFont="1" applyFill="1" applyBorder="1" applyAlignment="1">
      <alignment horizontal="left"/>
    </xf>
    <xf numFmtId="0" fontId="12" fillId="0" borderId="1" xfId="1" applyFont="1" applyFill="1" applyBorder="1" applyAlignment="1">
      <alignment horizontal="left" vertical="center"/>
    </xf>
    <xf numFmtId="0" fontId="2" fillId="0" borderId="1" xfId="0" applyFont="1" applyFill="1" applyBorder="1" applyAlignment="1">
      <alignment horizontal="left"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11" fillId="2" borderId="19"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6" borderId="7" xfId="0" applyFill="1" applyBorder="1" applyAlignment="1">
      <alignment horizontal="left" vertical="center"/>
    </xf>
    <xf numFmtId="0" fontId="0" fillId="6" borderId="8" xfId="0" applyFill="1" applyBorder="1" applyAlignment="1">
      <alignment horizontal="left" vertical="center"/>
    </xf>
    <xf numFmtId="0" fontId="0" fillId="6" borderId="9" xfId="0" applyFill="1" applyBorder="1" applyAlignment="1">
      <alignment horizontal="left" vertical="center"/>
    </xf>
    <xf numFmtId="0" fontId="0" fillId="6" borderId="2" xfId="0" applyFill="1" applyBorder="1" applyAlignment="1">
      <alignment horizontal="left" vertical="center"/>
    </xf>
    <xf numFmtId="0" fontId="0" fillId="6" borderId="4" xfId="0" applyFill="1" applyBorder="1" applyAlignment="1">
      <alignment horizontal="left" vertical="center"/>
    </xf>
    <xf numFmtId="0" fontId="0" fillId="6" borderId="5" xfId="0" applyFill="1" applyBorder="1" applyAlignment="1">
      <alignment horizontal="left" vertical="center"/>
    </xf>
    <xf numFmtId="0" fontId="0" fillId="6" borderId="6" xfId="0" applyFill="1" applyBorder="1" applyAlignment="1">
      <alignment horizontal="left" vertical="center"/>
    </xf>
    <xf numFmtId="0" fontId="0" fillId="6" borderId="10" xfId="0" applyFill="1" applyBorder="1" applyAlignment="1">
      <alignment horizontal="left" vertical="center"/>
    </xf>
    <xf numFmtId="0" fontId="0" fillId="6" borderId="12" xfId="0" applyFill="1" applyBorder="1" applyAlignment="1">
      <alignment horizontal="left" vertical="center"/>
    </xf>
    <xf numFmtId="14" fontId="5" fillId="0" borderId="20" xfId="1" applyNumberFormat="1" applyFont="1" applyBorder="1" applyAlignment="1">
      <alignment horizontal="center" vertical="center"/>
    </xf>
    <xf numFmtId="14" fontId="5" fillId="0" borderId="21" xfId="1" applyNumberFormat="1" applyFont="1" applyBorder="1" applyAlignment="1">
      <alignment horizontal="center" vertical="center"/>
    </xf>
    <xf numFmtId="14" fontId="5" fillId="0" borderId="22" xfId="1" applyNumberFormat="1" applyFont="1" applyBorder="1" applyAlignment="1">
      <alignment horizontal="center"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6" fillId="0" borderId="1" xfId="0" applyFont="1" applyBorder="1" applyAlignment="1">
      <alignment horizontal="center"/>
    </xf>
    <xf numFmtId="0" fontId="4" fillId="5" borderId="1" xfId="0" applyFont="1" applyFill="1" applyBorder="1" applyAlignment="1">
      <alignment horizontal="left" vertical="center"/>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7" fillId="4" borderId="7" xfId="0" applyFont="1" applyFill="1" applyBorder="1" applyAlignment="1">
      <alignment horizontal="center" wrapText="1"/>
    </xf>
    <xf numFmtId="0" fontId="17" fillId="4" borderId="9" xfId="0" applyFont="1" applyFill="1" applyBorder="1" applyAlignment="1">
      <alignment horizontal="center" wrapText="1"/>
    </xf>
    <xf numFmtId="0" fontId="17" fillId="4" borderId="1" xfId="0" applyFont="1" applyFill="1" applyBorder="1" applyAlignment="1">
      <alignment horizontal="center"/>
    </xf>
    <xf numFmtId="0" fontId="17" fillId="4" borderId="7" xfId="0" applyFont="1" applyFill="1" applyBorder="1" applyAlignment="1">
      <alignment horizontal="center" vertical="center"/>
    </xf>
    <xf numFmtId="0" fontId="17" fillId="4" borderId="9" xfId="0" applyFont="1" applyFill="1" applyBorder="1" applyAlignment="1">
      <alignment horizontal="center" vertical="center"/>
    </xf>
    <xf numFmtId="0" fontId="4" fillId="4" borderId="1" xfId="0" applyFont="1" applyFill="1" applyBorder="1" applyAlignment="1">
      <alignment horizontal="center" vertical="center" wrapText="1"/>
    </xf>
    <xf numFmtId="14"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7" fillId="4" borderId="7" xfId="0" applyFont="1" applyFill="1" applyBorder="1" applyAlignment="1">
      <alignment horizontal="center"/>
    </xf>
    <xf numFmtId="0" fontId="17" fillId="4" borderId="9" xfId="0" applyFont="1" applyFill="1" applyBorder="1" applyAlignment="1">
      <alignment horizontal="center"/>
    </xf>
    <xf numFmtId="0" fontId="5" fillId="0" borderId="0" xfId="0" applyFont="1" applyAlignment="1">
      <alignment horizontal="center" vertical="center"/>
    </xf>
    <xf numFmtId="0" fontId="0" fillId="4" borderId="1" xfId="0" applyFill="1" applyBorder="1" applyAlignment="1">
      <alignment vertical="center" wrapText="1"/>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2" fontId="5" fillId="0" borderId="22" xfId="0" applyNumberFormat="1" applyFont="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1178112</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V%202342251Ficha%20Revisi&#243;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2"/>
      <sheetName val="ALT. 3"/>
      <sheetName val="ALT. 4"/>
      <sheetName val="ALT. 5"/>
      <sheetName val="ALT. 6"/>
      <sheetName val="ALT. 7"/>
      <sheetName val="ALT. 8"/>
      <sheetName val="ALT. 9"/>
      <sheetName val="ALT. 10"/>
      <sheetName val="ALT. 11"/>
    </sheetNames>
    <sheetDataSet>
      <sheetData sheetId="0"/>
      <sheetData sheetId="1"/>
      <sheetData sheetId="2">
        <row r="7">
          <cell r="B7" t="str">
            <v>Lautaro 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3"/>
  <sheetViews>
    <sheetView tabSelected="1" view="pageLayout" topLeftCell="A22" zoomScale="85" zoomScaleNormal="100" zoomScalePageLayoutView="85" workbookViewId="0">
      <selection activeCell="E87" sqref="E87"/>
    </sheetView>
  </sheetViews>
  <sheetFormatPr baseColWidth="10" defaultRowHeight="14.4" x14ac:dyDescent="0.3"/>
  <cols>
    <col min="1" max="1" width="3.44140625" customWidth="1"/>
    <col min="2" max="2" width="21.44140625" customWidth="1"/>
    <col min="3" max="3" width="9.6640625" customWidth="1"/>
    <col min="4" max="4" width="37.21875" customWidth="1"/>
    <col min="5" max="5" width="23.88671875" customWidth="1"/>
  </cols>
  <sheetData>
    <row r="3" spans="4:4" x14ac:dyDescent="0.3">
      <c r="D3" s="1"/>
    </row>
    <row r="20" spans="2:5" ht="15.6" x14ac:dyDescent="0.3">
      <c r="B20" s="76" t="s">
        <v>4</v>
      </c>
      <c r="C20" s="76"/>
      <c r="D20" s="76"/>
      <c r="E20" s="76"/>
    </row>
    <row r="21" spans="2:5" ht="15.6" customHeight="1" x14ac:dyDescent="0.3">
      <c r="B21" s="76"/>
      <c r="C21" s="76"/>
      <c r="D21" s="76"/>
      <c r="E21" s="76"/>
    </row>
    <row r="22" spans="2:5" ht="15.6" customHeight="1" x14ac:dyDescent="0.3">
      <c r="B22" s="83" t="s">
        <v>6</v>
      </c>
      <c r="C22" s="83"/>
      <c r="D22" s="83"/>
      <c r="E22" s="83"/>
    </row>
    <row r="23" spans="2:5" x14ac:dyDescent="0.3">
      <c r="B23" s="83" t="s">
        <v>7</v>
      </c>
      <c r="C23" s="83"/>
      <c r="D23" s="83"/>
      <c r="E23" s="83"/>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83" t="s">
        <v>168</v>
      </c>
      <c r="D27" s="83"/>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6"/>
      <c r="E31" s="9"/>
    </row>
    <row r="32" spans="2:5" ht="70.2" customHeight="1" x14ac:dyDescent="0.3">
      <c r="B32" s="9"/>
      <c r="C32" s="15" t="s">
        <v>51</v>
      </c>
      <c r="D32" s="17"/>
      <c r="E32" s="9"/>
    </row>
    <row r="33" spans="2:7" ht="70.2" customHeight="1" x14ac:dyDescent="0.3">
      <c r="B33" s="9"/>
      <c r="C33" s="14" t="s">
        <v>52</v>
      </c>
      <c r="D33" s="18"/>
      <c r="E33" s="9"/>
      <c r="G33" s="13"/>
    </row>
    <row r="34" spans="2:7" ht="70.2" customHeight="1" x14ac:dyDescent="0.3">
      <c r="B34" s="9"/>
      <c r="C34" s="15" t="s">
        <v>53</v>
      </c>
      <c r="D34" s="17"/>
      <c r="E34" s="9"/>
    </row>
    <row r="35" spans="2:7" x14ac:dyDescent="0.3">
      <c r="B35" s="9"/>
      <c r="C35" s="12"/>
      <c r="D35" s="9"/>
      <c r="E35" s="9"/>
    </row>
    <row r="36" spans="2:7" x14ac:dyDescent="0.3">
      <c r="B36" s="9"/>
      <c r="C36" s="12"/>
      <c r="D36" s="9"/>
      <c r="E36" s="9"/>
    </row>
    <row r="37" spans="2:7" x14ac:dyDescent="0.3">
      <c r="B37" s="9"/>
      <c r="C37" s="12"/>
      <c r="D37" s="9"/>
      <c r="E37" s="9"/>
    </row>
    <row r="38" spans="2:7" x14ac:dyDescent="0.3">
      <c r="B38" s="9"/>
      <c r="C38" s="9"/>
      <c r="D38" s="9"/>
      <c r="E38" s="9"/>
    </row>
    <row r="39" spans="2:7" x14ac:dyDescent="0.3">
      <c r="B39" s="84" t="s">
        <v>5</v>
      </c>
      <c r="C39" s="85"/>
      <c r="D39" s="85"/>
      <c r="E39" s="86"/>
    </row>
    <row r="40" spans="2:7" ht="60" customHeight="1" x14ac:dyDescent="0.3">
      <c r="B40" s="77" t="s">
        <v>9</v>
      </c>
      <c r="C40" s="78"/>
      <c r="D40" s="78"/>
      <c r="E40" s="79"/>
    </row>
    <row r="41" spans="2:7" x14ac:dyDescent="0.3">
      <c r="B41" s="80"/>
      <c r="C41" s="81"/>
      <c r="D41" s="81"/>
      <c r="E41" s="82"/>
    </row>
    <row r="42" spans="2:7" x14ac:dyDescent="0.3">
      <c r="B42" s="97"/>
      <c r="C42" s="98"/>
      <c r="D42" s="98"/>
      <c r="E42" s="99"/>
    </row>
    <row r="43" spans="2:7" ht="14.4" customHeight="1" x14ac:dyDescent="0.3">
      <c r="B43" s="91" t="s">
        <v>8</v>
      </c>
      <c r="C43" s="92"/>
      <c r="D43" s="92"/>
      <c r="E43" s="93"/>
    </row>
    <row r="44" spans="2:7" x14ac:dyDescent="0.3">
      <c r="B44" s="91"/>
      <c r="C44" s="92"/>
      <c r="D44" s="92"/>
      <c r="E44" s="93"/>
    </row>
    <row r="45" spans="2:7" x14ac:dyDescent="0.3">
      <c r="B45" s="91"/>
      <c r="C45" s="92"/>
      <c r="D45" s="92"/>
      <c r="E45" s="93"/>
    </row>
    <row r="46" spans="2:7" x14ac:dyDescent="0.3">
      <c r="B46" s="91"/>
      <c r="C46" s="92"/>
      <c r="D46" s="92"/>
      <c r="E46" s="93"/>
    </row>
    <row r="47" spans="2:7" x14ac:dyDescent="0.3">
      <c r="B47" s="91"/>
      <c r="C47" s="92"/>
      <c r="D47" s="92"/>
      <c r="E47" s="93"/>
    </row>
    <row r="48" spans="2:7" x14ac:dyDescent="0.3">
      <c r="B48" s="91"/>
      <c r="C48" s="92"/>
      <c r="D48" s="92"/>
      <c r="E48" s="93"/>
    </row>
    <row r="49" spans="2:5" x14ac:dyDescent="0.3">
      <c r="B49" s="91"/>
      <c r="C49" s="92"/>
      <c r="D49" s="92"/>
      <c r="E49" s="93"/>
    </row>
    <row r="50" spans="2:5" x14ac:dyDescent="0.3">
      <c r="B50" s="94"/>
      <c r="C50" s="95"/>
      <c r="D50" s="95"/>
      <c r="E50" s="96"/>
    </row>
    <row r="51" spans="2:5" x14ac:dyDescent="0.3">
      <c r="B51" s="87"/>
      <c r="C51" s="87"/>
      <c r="D51" s="87"/>
      <c r="E51" s="87"/>
    </row>
    <row r="52" spans="2:5" x14ac:dyDescent="0.3">
      <c r="B52" s="88" t="s">
        <v>10</v>
      </c>
      <c r="C52" s="89"/>
      <c r="D52" s="89"/>
      <c r="E52" s="90"/>
    </row>
    <row r="53" spans="2:5" x14ac:dyDescent="0.3">
      <c r="B53" s="4" t="s">
        <v>11</v>
      </c>
      <c r="C53" s="4"/>
      <c r="D53" s="3"/>
      <c r="E53" s="48">
        <v>42716</v>
      </c>
    </row>
    <row r="54" spans="2:5" x14ac:dyDescent="0.3">
      <c r="B54" s="65" t="s">
        <v>12</v>
      </c>
      <c r="C54" s="65"/>
      <c r="D54" s="65"/>
      <c r="E54" s="21" t="s">
        <v>122</v>
      </c>
    </row>
    <row r="55" spans="2:5" x14ac:dyDescent="0.3">
      <c r="B55" s="65" t="s">
        <v>13</v>
      </c>
      <c r="C55" s="65"/>
      <c r="D55" s="65"/>
      <c r="E55" s="21" t="s">
        <v>123</v>
      </c>
    </row>
    <row r="56" spans="2:5" ht="43.2" x14ac:dyDescent="0.3">
      <c r="B56" s="65" t="s">
        <v>14</v>
      </c>
      <c r="C56" s="65"/>
      <c r="D56" s="65"/>
      <c r="E56" s="46" t="s">
        <v>126</v>
      </c>
    </row>
    <row r="57" spans="2:5" ht="24.6" x14ac:dyDescent="0.3">
      <c r="B57" s="65" t="s">
        <v>15</v>
      </c>
      <c r="C57" s="65"/>
      <c r="D57" s="65"/>
      <c r="E57" s="39" t="s">
        <v>125</v>
      </c>
    </row>
    <row r="58" spans="2:5" x14ac:dyDescent="0.3">
      <c r="B58" s="64" t="s">
        <v>16</v>
      </c>
      <c r="C58" s="64"/>
      <c r="D58" s="64"/>
      <c r="E58" s="40"/>
    </row>
    <row r="59" spans="2:5" x14ac:dyDescent="0.3">
      <c r="B59" s="2"/>
      <c r="C59" s="2"/>
      <c r="D59" s="2"/>
      <c r="E59" s="2"/>
    </row>
    <row r="60" spans="2:5" x14ac:dyDescent="0.3">
      <c r="B60" s="100" t="s">
        <v>17</v>
      </c>
      <c r="C60" s="100"/>
      <c r="D60" s="100"/>
      <c r="E60" s="101"/>
    </row>
    <row r="61" spans="2:5" ht="28.8" x14ac:dyDescent="0.3">
      <c r="B61" s="65" t="s">
        <v>18</v>
      </c>
      <c r="C61" s="65"/>
      <c r="D61" s="65"/>
      <c r="E61" s="46" t="s">
        <v>127</v>
      </c>
    </row>
    <row r="62" spans="2:5" ht="43.2" x14ac:dyDescent="0.3">
      <c r="B62" s="65" t="s">
        <v>14</v>
      </c>
      <c r="C62" s="65"/>
      <c r="D62" s="65"/>
      <c r="E62" s="46" t="s">
        <v>124</v>
      </c>
    </row>
    <row r="63" spans="2:5" x14ac:dyDescent="0.3">
      <c r="B63" s="65" t="s">
        <v>19</v>
      </c>
      <c r="C63" s="65"/>
      <c r="D63" s="65"/>
      <c r="E63" s="21">
        <v>2342251</v>
      </c>
    </row>
    <row r="64" spans="2:5" x14ac:dyDescent="0.3">
      <c r="B64" s="65" t="s">
        <v>20</v>
      </c>
      <c r="C64" s="65"/>
      <c r="D64" s="65"/>
      <c r="E64" s="21" t="s">
        <v>128</v>
      </c>
    </row>
    <row r="65" spans="2:5" x14ac:dyDescent="0.3">
      <c r="B65" s="66" t="s">
        <v>21</v>
      </c>
      <c r="C65" s="66"/>
      <c r="D65" s="66"/>
      <c r="E65" s="21" t="s">
        <v>130</v>
      </c>
    </row>
    <row r="66" spans="2:5" x14ac:dyDescent="0.3">
      <c r="B66" s="65" t="s">
        <v>22</v>
      </c>
      <c r="C66" s="65"/>
      <c r="D66" s="65"/>
      <c r="E66" s="21" t="s">
        <v>129</v>
      </c>
    </row>
    <row r="67" spans="2:5" ht="19.5" customHeight="1" x14ac:dyDescent="0.3">
      <c r="B67" s="65" t="s">
        <v>15</v>
      </c>
      <c r="C67" s="65"/>
      <c r="D67" s="65"/>
      <c r="E67" s="52" t="s">
        <v>131</v>
      </c>
    </row>
    <row r="68" spans="2:5" x14ac:dyDescent="0.3">
      <c r="B68" s="65" t="s">
        <v>23</v>
      </c>
      <c r="C68" s="65"/>
      <c r="D68" s="65"/>
      <c r="E68" s="21">
        <v>144.94999999999999</v>
      </c>
    </row>
    <row r="69" spans="2:5" x14ac:dyDescent="0.3">
      <c r="B69" s="64" t="s">
        <v>24</v>
      </c>
      <c r="C69" s="64"/>
      <c r="D69" s="64"/>
      <c r="E69" s="21">
        <v>2</v>
      </c>
    </row>
    <row r="70" spans="2:5" x14ac:dyDescent="0.3">
      <c r="B70" s="64" t="s">
        <v>25</v>
      </c>
      <c r="C70" s="64"/>
      <c r="D70" s="64"/>
      <c r="E70" s="21">
        <v>0</v>
      </c>
    </row>
    <row r="71" spans="2:5" x14ac:dyDescent="0.3">
      <c r="B71" s="64" t="s">
        <v>26</v>
      </c>
      <c r="C71" s="64"/>
      <c r="D71" s="64"/>
      <c r="E71" s="21">
        <v>0</v>
      </c>
    </row>
    <row r="72" spans="2:5" x14ac:dyDescent="0.3">
      <c r="B72" s="64" t="s">
        <v>27</v>
      </c>
      <c r="C72" s="64"/>
      <c r="D72" s="64"/>
      <c r="E72" s="21">
        <v>2</v>
      </c>
    </row>
    <row r="74" spans="2:5" x14ac:dyDescent="0.3">
      <c r="B74" s="105" t="s">
        <v>40</v>
      </c>
      <c r="C74" s="106"/>
      <c r="D74" s="106"/>
      <c r="E74" s="107"/>
    </row>
    <row r="75" spans="2:5" x14ac:dyDescent="0.3">
      <c r="B75" s="20" t="s">
        <v>54</v>
      </c>
      <c r="C75" s="20" t="s">
        <v>55</v>
      </c>
      <c r="D75" s="20" t="s">
        <v>56</v>
      </c>
      <c r="E75" s="20" t="s">
        <v>57</v>
      </c>
    </row>
    <row r="76" spans="2:5" x14ac:dyDescent="0.3">
      <c r="B76" s="21" t="s">
        <v>132</v>
      </c>
      <c r="C76" s="21">
        <v>13</v>
      </c>
      <c r="D76" s="21">
        <v>2011</v>
      </c>
      <c r="E76" s="21"/>
    </row>
    <row r="77" spans="2:5" x14ac:dyDescent="0.3">
      <c r="B77" s="21" t="s">
        <v>58</v>
      </c>
      <c r="C77" s="21">
        <v>34</v>
      </c>
      <c r="D77" s="21">
        <v>2010</v>
      </c>
      <c r="E77" s="21" t="s">
        <v>133</v>
      </c>
    </row>
    <row r="78" spans="2:5" x14ac:dyDescent="0.3">
      <c r="B78" s="21" t="s">
        <v>58</v>
      </c>
      <c r="C78" s="21">
        <v>82</v>
      </c>
      <c r="D78" s="21">
        <v>2013</v>
      </c>
      <c r="E78" s="21" t="s">
        <v>133</v>
      </c>
    </row>
    <row r="79" spans="2:5" x14ac:dyDescent="0.3">
      <c r="B79" s="21" t="s">
        <v>58</v>
      </c>
      <c r="C79" s="21">
        <v>117</v>
      </c>
      <c r="D79" s="21">
        <v>2013</v>
      </c>
      <c r="E79" s="21" t="s">
        <v>133</v>
      </c>
    </row>
    <row r="80" spans="2:5" x14ac:dyDescent="0.3">
      <c r="B80" s="47"/>
      <c r="C80" s="47"/>
      <c r="D80" s="47"/>
      <c r="E80" s="47"/>
    </row>
    <row r="82" spans="2:5" ht="15.6" x14ac:dyDescent="0.3">
      <c r="B82" s="76" t="s">
        <v>4</v>
      </c>
      <c r="C82" s="76"/>
      <c r="D82" s="76"/>
      <c r="E82" s="76"/>
    </row>
    <row r="83" spans="2:5" x14ac:dyDescent="0.3">
      <c r="B83" s="6" t="s">
        <v>47</v>
      </c>
      <c r="C83" s="7"/>
      <c r="D83" s="8"/>
      <c r="E83" s="5" t="s">
        <v>60</v>
      </c>
    </row>
    <row r="84" spans="2:5" x14ac:dyDescent="0.3">
      <c r="B84" s="67" t="s">
        <v>45</v>
      </c>
      <c r="C84" s="68"/>
      <c r="D84" s="69"/>
      <c r="E84" s="53" t="s">
        <v>59</v>
      </c>
    </row>
    <row r="85" spans="2:5" x14ac:dyDescent="0.3">
      <c r="B85" s="67" t="s">
        <v>28</v>
      </c>
      <c r="C85" s="68"/>
      <c r="D85" s="69"/>
      <c r="E85" s="53" t="s">
        <v>134</v>
      </c>
    </row>
    <row r="86" spans="2:5" x14ac:dyDescent="0.3">
      <c r="B86" s="70" t="s">
        <v>46</v>
      </c>
      <c r="C86" s="71"/>
      <c r="D86" s="72"/>
      <c r="E86" s="55">
        <v>263</v>
      </c>
    </row>
    <row r="87" spans="2:5" x14ac:dyDescent="0.3">
      <c r="B87" s="73" t="s">
        <v>29</v>
      </c>
      <c r="C87" s="74"/>
      <c r="D87" s="75"/>
      <c r="E87" s="54"/>
    </row>
    <row r="88" spans="2:5" x14ac:dyDescent="0.3">
      <c r="B88" s="70" t="s">
        <v>30</v>
      </c>
      <c r="C88" s="71"/>
      <c r="D88" s="72"/>
      <c r="E88" s="55" t="s">
        <v>135</v>
      </c>
    </row>
    <row r="89" spans="2:5" ht="14.4" customHeight="1" x14ac:dyDescent="0.3">
      <c r="B89" s="67" t="s">
        <v>3</v>
      </c>
      <c r="C89" s="68"/>
      <c r="D89" s="69"/>
      <c r="E89" s="55" t="s">
        <v>135</v>
      </c>
    </row>
    <row r="90" spans="2:5" x14ac:dyDescent="0.3">
      <c r="B90" s="67" t="s">
        <v>31</v>
      </c>
      <c r="C90" s="68"/>
      <c r="D90" s="69"/>
      <c r="E90" s="43"/>
    </row>
    <row r="91" spans="2:5" x14ac:dyDescent="0.3">
      <c r="B91" s="67" t="s">
        <v>32</v>
      </c>
      <c r="C91" s="68"/>
      <c r="D91" s="69"/>
      <c r="E91" s="43"/>
    </row>
    <row r="92" spans="2:5" x14ac:dyDescent="0.3">
      <c r="B92" s="67" t="s">
        <v>33</v>
      </c>
      <c r="C92" s="68"/>
      <c r="D92" s="69"/>
      <c r="E92" s="42" t="s">
        <v>139</v>
      </c>
    </row>
    <row r="93" spans="2:5" x14ac:dyDescent="0.3">
      <c r="B93" s="67" t="s">
        <v>34</v>
      </c>
      <c r="C93" s="68"/>
      <c r="D93" s="69"/>
      <c r="E93" s="42"/>
    </row>
    <row r="94" spans="2:5" x14ac:dyDescent="0.3">
      <c r="B94" s="102" t="s">
        <v>35</v>
      </c>
      <c r="C94" s="103"/>
      <c r="D94" s="104"/>
      <c r="E94" s="43"/>
    </row>
    <row r="95" spans="2:5" x14ac:dyDescent="0.3">
      <c r="B95" s="70" t="s">
        <v>36</v>
      </c>
      <c r="C95" s="71"/>
      <c r="D95" s="72"/>
      <c r="E95" s="43"/>
    </row>
    <row r="96" spans="2:5" x14ac:dyDescent="0.3">
      <c r="B96" s="70" t="s">
        <v>37</v>
      </c>
      <c r="C96" s="71"/>
      <c r="D96" s="72"/>
      <c r="E96" s="42">
        <v>74.3</v>
      </c>
    </row>
    <row r="97" spans="2:5" x14ac:dyDescent="0.3">
      <c r="B97" s="70" t="s">
        <v>38</v>
      </c>
      <c r="C97" s="71"/>
      <c r="D97" s="72"/>
      <c r="E97" s="42"/>
    </row>
    <row r="98" spans="2:5" x14ac:dyDescent="0.3">
      <c r="B98" s="70" t="s">
        <v>39</v>
      </c>
      <c r="C98" s="71"/>
      <c r="D98" s="72"/>
      <c r="E98" s="44"/>
    </row>
    <row r="99" spans="2:5" x14ac:dyDescent="0.3">
      <c r="B99" s="67" t="s">
        <v>41</v>
      </c>
      <c r="C99" s="68"/>
      <c r="D99" s="69"/>
      <c r="E99" s="54" t="s">
        <v>140</v>
      </c>
    </row>
    <row r="100" spans="2:5" x14ac:dyDescent="0.3">
      <c r="B100" s="67" t="s">
        <v>42</v>
      </c>
      <c r="C100" s="68"/>
      <c r="D100" s="69"/>
      <c r="E100" s="54" t="s">
        <v>141</v>
      </c>
    </row>
    <row r="101" spans="2:5" x14ac:dyDescent="0.3">
      <c r="B101" s="67" t="s">
        <v>43</v>
      </c>
      <c r="C101" s="68"/>
      <c r="D101" s="69"/>
      <c r="E101" s="43"/>
    </row>
    <row r="102" spans="2:5" x14ac:dyDescent="0.3">
      <c r="B102" s="67" t="s">
        <v>44</v>
      </c>
      <c r="C102" s="68"/>
      <c r="D102" s="69"/>
      <c r="E102" s="43"/>
    </row>
    <row r="103" spans="2:5" x14ac:dyDescent="0.3">
      <c r="E103" s="45"/>
    </row>
    <row r="104" spans="2:5" x14ac:dyDescent="0.3">
      <c r="B104" s="6" t="s">
        <v>47</v>
      </c>
      <c r="C104" s="7"/>
      <c r="D104" s="8"/>
      <c r="E104" s="41" t="s">
        <v>61</v>
      </c>
    </row>
    <row r="105" spans="2:5" x14ac:dyDescent="0.3">
      <c r="B105" s="67" t="s">
        <v>45</v>
      </c>
      <c r="C105" s="68"/>
      <c r="D105" s="69"/>
      <c r="E105" s="57" t="s">
        <v>136</v>
      </c>
    </row>
    <row r="106" spans="2:5" x14ac:dyDescent="0.3">
      <c r="B106" s="67" t="s">
        <v>28</v>
      </c>
      <c r="C106" s="68"/>
      <c r="D106" s="69"/>
      <c r="E106" s="57" t="s">
        <v>137</v>
      </c>
    </row>
    <row r="107" spans="2:5" x14ac:dyDescent="0.3">
      <c r="B107" s="70" t="s">
        <v>46</v>
      </c>
      <c r="C107" s="71"/>
      <c r="D107" s="72"/>
      <c r="E107" s="58">
        <v>276</v>
      </c>
    </row>
    <row r="108" spans="2:5" x14ac:dyDescent="0.3">
      <c r="B108" s="73" t="s">
        <v>29</v>
      </c>
      <c r="C108" s="74"/>
      <c r="D108" s="75"/>
      <c r="E108" s="55"/>
    </row>
    <row r="109" spans="2:5" x14ac:dyDescent="0.3">
      <c r="B109" s="70" t="s">
        <v>30</v>
      </c>
      <c r="C109" s="71"/>
      <c r="D109" s="72"/>
      <c r="E109" s="58" t="s">
        <v>138</v>
      </c>
    </row>
    <row r="110" spans="2:5" x14ac:dyDescent="0.3">
      <c r="B110" s="67" t="s">
        <v>3</v>
      </c>
      <c r="C110" s="68"/>
      <c r="D110" s="69"/>
      <c r="E110" s="58" t="s">
        <v>138</v>
      </c>
    </row>
    <row r="111" spans="2:5" x14ac:dyDescent="0.3">
      <c r="B111" s="67" t="s">
        <v>31</v>
      </c>
      <c r="C111" s="68"/>
      <c r="D111" s="69"/>
      <c r="E111" s="43"/>
    </row>
    <row r="112" spans="2:5" x14ac:dyDescent="0.3">
      <c r="B112" s="67" t="s">
        <v>32</v>
      </c>
      <c r="C112" s="68"/>
      <c r="D112" s="69"/>
      <c r="E112" s="43"/>
    </row>
    <row r="113" spans="2:5" x14ac:dyDescent="0.3">
      <c r="B113" s="67" t="s">
        <v>33</v>
      </c>
      <c r="C113" s="68"/>
      <c r="D113" s="69"/>
      <c r="E113" s="42" t="s">
        <v>139</v>
      </c>
    </row>
    <row r="114" spans="2:5" x14ac:dyDescent="0.3">
      <c r="B114" s="67" t="s">
        <v>34</v>
      </c>
      <c r="C114" s="68"/>
      <c r="D114" s="69"/>
      <c r="E114" s="42"/>
    </row>
    <row r="115" spans="2:5" x14ac:dyDescent="0.3">
      <c r="B115" s="102" t="s">
        <v>35</v>
      </c>
      <c r="C115" s="103"/>
      <c r="D115" s="104"/>
      <c r="E115" s="43"/>
    </row>
    <row r="116" spans="2:5" x14ac:dyDescent="0.3">
      <c r="B116" s="70" t="s">
        <v>36</v>
      </c>
      <c r="C116" s="71"/>
      <c r="D116" s="72"/>
      <c r="E116" s="43"/>
    </row>
    <row r="117" spans="2:5" x14ac:dyDescent="0.3">
      <c r="B117" s="70" t="s">
        <v>37</v>
      </c>
      <c r="C117" s="71"/>
      <c r="D117" s="72"/>
      <c r="E117" s="46">
        <v>68.37</v>
      </c>
    </row>
    <row r="118" spans="2:5" x14ac:dyDescent="0.3">
      <c r="B118" s="70" t="s">
        <v>38</v>
      </c>
      <c r="C118" s="71"/>
      <c r="D118" s="72"/>
      <c r="E118" s="46"/>
    </row>
    <row r="119" spans="2:5" x14ac:dyDescent="0.3">
      <c r="B119" s="70" t="s">
        <v>39</v>
      </c>
      <c r="C119" s="71"/>
      <c r="D119" s="72"/>
      <c r="E119" s="46"/>
    </row>
    <row r="120" spans="2:5" x14ac:dyDescent="0.3">
      <c r="B120" s="67" t="s">
        <v>41</v>
      </c>
      <c r="C120" s="68"/>
      <c r="D120" s="69"/>
      <c r="E120" s="54" t="s">
        <v>140</v>
      </c>
    </row>
    <row r="121" spans="2:5" x14ac:dyDescent="0.3">
      <c r="B121" s="67" t="s">
        <v>42</v>
      </c>
      <c r="C121" s="68"/>
      <c r="D121" s="69"/>
      <c r="E121" s="21" t="s">
        <v>142</v>
      </c>
    </row>
    <row r="122" spans="2:5" x14ac:dyDescent="0.3">
      <c r="B122" s="67" t="s">
        <v>43</v>
      </c>
      <c r="C122" s="68"/>
      <c r="D122" s="69"/>
      <c r="E122" s="43"/>
    </row>
    <row r="123" spans="2:5" x14ac:dyDescent="0.3">
      <c r="B123" s="67" t="s">
        <v>44</v>
      </c>
      <c r="C123" s="68"/>
      <c r="D123" s="69"/>
      <c r="E123" s="43"/>
    </row>
  </sheetData>
  <mergeCells count="69">
    <mergeCell ref="B120:D120"/>
    <mergeCell ref="B121:D121"/>
    <mergeCell ref="B122:D122"/>
    <mergeCell ref="B123:D123"/>
    <mergeCell ref="B115:D115"/>
    <mergeCell ref="B116:D116"/>
    <mergeCell ref="B117:D117"/>
    <mergeCell ref="B118:D118"/>
    <mergeCell ref="B119:D119"/>
    <mergeCell ref="B112:D112"/>
    <mergeCell ref="B113:D113"/>
    <mergeCell ref="B114:D114"/>
    <mergeCell ref="B82:E82"/>
    <mergeCell ref="B105:D105"/>
    <mergeCell ref="B106:D106"/>
    <mergeCell ref="B107:D107"/>
    <mergeCell ref="B108:D108"/>
    <mergeCell ref="B102:D102"/>
    <mergeCell ref="B90:D90"/>
    <mergeCell ref="B94:D94"/>
    <mergeCell ref="B93:D93"/>
    <mergeCell ref="B92:D92"/>
    <mergeCell ref="B91:D91"/>
    <mergeCell ref="B96:D96"/>
    <mergeCell ref="B97:D97"/>
    <mergeCell ref="B60:E60"/>
    <mergeCell ref="B61:D61"/>
    <mergeCell ref="B109:D109"/>
    <mergeCell ref="B110:D110"/>
    <mergeCell ref="B111:D111"/>
    <mergeCell ref="B98:D98"/>
    <mergeCell ref="B95:D95"/>
    <mergeCell ref="B84:D84"/>
    <mergeCell ref="B99:D99"/>
    <mergeCell ref="B100:D100"/>
    <mergeCell ref="B74:E74"/>
    <mergeCell ref="B58:D58"/>
    <mergeCell ref="B51:E51"/>
    <mergeCell ref="B52:E52"/>
    <mergeCell ref="B43:E50"/>
    <mergeCell ref="B42:E42"/>
    <mergeCell ref="B54:D54"/>
    <mergeCell ref="B55:D55"/>
    <mergeCell ref="B56:D56"/>
    <mergeCell ref="C27:D27"/>
    <mergeCell ref="B57:D57"/>
    <mergeCell ref="B20:E20"/>
    <mergeCell ref="B21:E21"/>
    <mergeCell ref="B40:E41"/>
    <mergeCell ref="B22:E22"/>
    <mergeCell ref="B23:E23"/>
    <mergeCell ref="B39:E39"/>
    <mergeCell ref="B101:D101"/>
    <mergeCell ref="B85:D85"/>
    <mergeCell ref="B86:D86"/>
    <mergeCell ref="B89:D89"/>
    <mergeCell ref="B88:D88"/>
    <mergeCell ref="B87:D87"/>
    <mergeCell ref="B63:D63"/>
    <mergeCell ref="B62:D62"/>
    <mergeCell ref="B65:D65"/>
    <mergeCell ref="B67:D67"/>
    <mergeCell ref="B68:D68"/>
    <mergeCell ref="B72:D72"/>
    <mergeCell ref="B71:D71"/>
    <mergeCell ref="B70:D70"/>
    <mergeCell ref="B66:D66"/>
    <mergeCell ref="B64:D64"/>
    <mergeCell ref="B69:D69"/>
  </mergeCells>
  <dataValidations count="3">
    <dataValidation operator="greaterThan" allowBlank="1" showInputMessage="1" showErrorMessage="1" sqref="E53"/>
    <dataValidation type="list" allowBlank="1" showInputMessage="1" showErrorMessage="1" sqref="E84 E105">
      <formula1>TIPO_FUENTE</formula1>
    </dataValidation>
    <dataValidation type="decimal" operator="greaterThanOrEqual" allowBlank="1" showInputMessage="1" showErrorMessage="1" sqref="E96:E97 E117:E118">
      <formula1>0</formula1>
    </dataValidation>
  </dataValidations>
  <pageMargins left="0.7" right="0.7" top="0.75" bottom="0.75" header="0.3" footer="0.3"/>
  <pageSetup scale="94" orientation="portrait" verticalDpi="0" r:id="rId1"/>
  <headerFooter differentFirst="1">
    <oddHeader>&amp;L&amp;G&amp;C
DFZ-2016-4858-IX-LEY-EI&amp;R&amp;G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'[2]ALT. 10'!#REF!</xm:f>
          </x14:formula1>
          <xm:sqref>E87 E108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2"/>
  <sheetViews>
    <sheetView view="pageLayout" zoomScaleNormal="100" workbookViewId="0">
      <selection activeCell="E13" sqref="E1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8" t="e">
        <f>Datos!#REF!</f>
        <v>#REF!</v>
      </c>
      <c r="D3" s="108"/>
      <c r="E3" s="108"/>
      <c r="F3" s="108"/>
      <c r="G3" s="108"/>
      <c r="H3" s="108"/>
      <c r="I3" s="108"/>
    </row>
    <row r="6" spans="2:10" ht="15.6" x14ac:dyDescent="0.3">
      <c r="B6" s="109" t="s">
        <v>4</v>
      </c>
      <c r="C6" s="109"/>
      <c r="D6" s="109"/>
      <c r="E6" s="109"/>
      <c r="F6" s="109"/>
      <c r="G6" s="109"/>
      <c r="H6" s="109"/>
      <c r="I6" s="109"/>
      <c r="J6" s="109"/>
    </row>
    <row r="7" spans="2:10" x14ac:dyDescent="0.3">
      <c r="B7" s="110"/>
      <c r="C7" s="110"/>
      <c r="D7" s="110"/>
      <c r="E7" s="110"/>
    </row>
    <row r="8" spans="2:10" x14ac:dyDescent="0.3">
      <c r="B8" s="111" t="s">
        <v>48</v>
      </c>
      <c r="C8" s="111"/>
      <c r="D8" s="111"/>
      <c r="E8" s="11" t="s">
        <v>49</v>
      </c>
      <c r="F8" s="11" t="s">
        <v>1</v>
      </c>
      <c r="G8" s="11" t="s">
        <v>2</v>
      </c>
      <c r="H8" s="11" t="s">
        <v>0</v>
      </c>
      <c r="I8" s="11" t="s">
        <v>50</v>
      </c>
      <c r="J8" s="10"/>
    </row>
    <row r="9" spans="2:10" x14ac:dyDescent="0.3">
      <c r="B9" s="59" t="s">
        <v>134</v>
      </c>
      <c r="C9" s="59">
        <v>263</v>
      </c>
      <c r="D9" s="3" t="s">
        <v>33</v>
      </c>
      <c r="E9" s="3">
        <v>1</v>
      </c>
      <c r="F9" s="3">
        <v>10</v>
      </c>
      <c r="G9" s="3"/>
      <c r="H9" s="3">
        <v>1</v>
      </c>
      <c r="I9" s="3">
        <v>1</v>
      </c>
      <c r="J9" s="10"/>
    </row>
    <row r="10" spans="2:10" x14ac:dyDescent="0.3">
      <c r="B10" s="59" t="s">
        <v>137</v>
      </c>
      <c r="C10" s="59">
        <v>276</v>
      </c>
      <c r="D10" s="3" t="s">
        <v>33</v>
      </c>
      <c r="E10" s="3">
        <v>1</v>
      </c>
      <c r="F10" s="3">
        <v>10</v>
      </c>
      <c r="G10" s="3"/>
      <c r="H10" s="3">
        <v>1</v>
      </c>
      <c r="I10" s="3">
        <v>1</v>
      </c>
      <c r="J10" s="10"/>
    </row>
    <row r="11" spans="2:10" x14ac:dyDescent="0.3">
      <c r="J11" s="10"/>
    </row>
    <row r="12" spans="2:10" x14ac:dyDescent="0.3">
      <c r="J12" s="10"/>
    </row>
  </sheetData>
  <mergeCells count="4">
    <mergeCell ref="C3:I3"/>
    <mergeCell ref="B6:J6"/>
    <mergeCell ref="B7:E7"/>
    <mergeCell ref="B8:D8"/>
  </mergeCells>
  <dataValidations count="1">
    <dataValidation type="list" allowBlank="1" showInputMessage="1" showErrorMessage="1" sqref="E9:I10">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52"/>
  <sheetViews>
    <sheetView showGridLines="0" view="pageBreakPreview" topLeftCell="A7" zoomScale="60" zoomScaleNormal="80" zoomScalePageLayoutView="70" workbookViewId="0">
      <selection activeCell="E18" sqref="E18"/>
    </sheetView>
  </sheetViews>
  <sheetFormatPr baseColWidth="10" defaultRowHeight="14.4" x14ac:dyDescent="0.3"/>
  <cols>
    <col min="1" max="1" width="5.33203125" customWidth="1"/>
    <col min="3" max="3" width="12.44140625" customWidth="1"/>
    <col min="4" max="4" width="31.6640625" customWidth="1"/>
    <col min="5" max="5" width="29.21875" customWidth="1"/>
    <col min="6" max="6" width="15" customWidth="1"/>
    <col min="7" max="7" width="23.44140625" customWidth="1"/>
    <col min="8" max="8" width="24.21875" bestFit="1" customWidth="1"/>
    <col min="9" max="9" width="23.33203125" customWidth="1"/>
  </cols>
  <sheetData>
    <row r="7" spans="2:9" ht="15.6" x14ac:dyDescent="0.3">
      <c r="B7" s="76" t="s">
        <v>62</v>
      </c>
      <c r="C7" s="76"/>
      <c r="D7" s="76"/>
      <c r="E7" s="76"/>
      <c r="F7" s="76"/>
      <c r="G7" s="76"/>
      <c r="H7" s="76"/>
      <c r="I7" s="76"/>
    </row>
    <row r="8" spans="2:9" ht="16.2" thickBot="1" x14ac:dyDescent="0.35">
      <c r="B8" s="49"/>
      <c r="C8" s="49"/>
      <c r="D8" s="49"/>
      <c r="E8" s="49"/>
      <c r="F8" s="49"/>
      <c r="G8" s="49"/>
      <c r="H8" s="49"/>
      <c r="I8" s="49"/>
    </row>
    <row r="9" spans="2:9" ht="16.2" thickBot="1" x14ac:dyDescent="0.35">
      <c r="B9" s="121" t="str">
        <f>[2]CUANTIFICACIÓN!B7</f>
        <v>Lautaro 1</v>
      </c>
      <c r="C9" s="122"/>
      <c r="D9" s="122"/>
      <c r="E9" s="122"/>
      <c r="F9" s="122"/>
      <c r="G9" s="122"/>
      <c r="H9" s="122"/>
      <c r="I9" s="123"/>
    </row>
    <row r="10" spans="2:9" ht="15.6" x14ac:dyDescent="0.3">
      <c r="B10" s="49"/>
      <c r="C10" s="49"/>
      <c r="D10" s="49"/>
      <c r="E10" s="49"/>
      <c r="F10" s="49"/>
      <c r="G10" s="49"/>
      <c r="H10" s="49"/>
      <c r="I10" s="49"/>
    </row>
    <row r="11" spans="2:9" x14ac:dyDescent="0.3">
      <c r="B11" s="22" t="s">
        <v>63</v>
      </c>
      <c r="E11" s="23" t="s">
        <v>49</v>
      </c>
      <c r="F11" s="23" t="s">
        <v>1</v>
      </c>
      <c r="G11" s="23" t="s">
        <v>2</v>
      </c>
      <c r="H11" s="24" t="s">
        <v>0</v>
      </c>
      <c r="I11" s="23" t="s">
        <v>64</v>
      </c>
    </row>
    <row r="12" spans="2:9" x14ac:dyDescent="0.3">
      <c r="B12" s="112" t="s">
        <v>65</v>
      </c>
      <c r="C12" s="113"/>
      <c r="D12" s="114"/>
      <c r="E12" s="60">
        <v>503</v>
      </c>
      <c r="F12" s="60" t="s">
        <v>143</v>
      </c>
      <c r="G12" s="60" t="s">
        <v>143</v>
      </c>
      <c r="H12" s="60">
        <v>236</v>
      </c>
      <c r="I12" s="56" t="s">
        <v>144</v>
      </c>
    </row>
    <row r="13" spans="2:9" x14ac:dyDescent="0.3">
      <c r="B13" s="112" t="s">
        <v>66</v>
      </c>
      <c r="C13" s="113"/>
      <c r="D13" s="114"/>
      <c r="E13" s="61">
        <v>42178</v>
      </c>
      <c r="F13" s="60" t="s">
        <v>143</v>
      </c>
      <c r="G13" s="60" t="s">
        <v>143</v>
      </c>
      <c r="H13" s="61">
        <v>42446</v>
      </c>
      <c r="I13" s="56" t="s">
        <v>144</v>
      </c>
    </row>
    <row r="14" spans="2:9" x14ac:dyDescent="0.3">
      <c r="B14" s="112" t="s">
        <v>67</v>
      </c>
      <c r="C14" s="113"/>
      <c r="D14" s="114"/>
      <c r="E14" s="60">
        <v>503</v>
      </c>
      <c r="F14" s="60" t="s">
        <v>143</v>
      </c>
      <c r="G14" s="60" t="s">
        <v>143</v>
      </c>
      <c r="H14" s="60">
        <v>236</v>
      </c>
      <c r="I14" s="56"/>
    </row>
    <row r="15" spans="2:9" x14ac:dyDescent="0.3">
      <c r="B15" s="112" t="s">
        <v>68</v>
      </c>
      <c r="C15" s="113"/>
      <c r="D15" s="114"/>
      <c r="E15" s="61">
        <v>42178</v>
      </c>
      <c r="F15" s="60" t="s">
        <v>143</v>
      </c>
      <c r="G15" s="60" t="s">
        <v>143</v>
      </c>
      <c r="H15" s="61">
        <v>42446</v>
      </c>
      <c r="I15" s="56"/>
    </row>
    <row r="16" spans="2:9" x14ac:dyDescent="0.3">
      <c r="B16" s="112" t="s">
        <v>69</v>
      </c>
      <c r="C16" s="113"/>
      <c r="D16" s="114"/>
      <c r="E16" s="61">
        <v>42178</v>
      </c>
      <c r="F16" s="60" t="s">
        <v>143</v>
      </c>
      <c r="G16" s="60" t="s">
        <v>143</v>
      </c>
      <c r="H16" s="61">
        <v>42446</v>
      </c>
      <c r="I16" s="56"/>
    </row>
    <row r="17" spans="1:10" x14ac:dyDescent="0.3">
      <c r="B17" s="112" t="s">
        <v>70</v>
      </c>
      <c r="C17" s="113"/>
      <c r="D17" s="114"/>
      <c r="E17" s="60" t="s">
        <v>145</v>
      </c>
      <c r="F17" s="60" t="s">
        <v>143</v>
      </c>
      <c r="G17" s="60" t="s">
        <v>143</v>
      </c>
      <c r="H17" s="56" t="s">
        <v>145</v>
      </c>
      <c r="I17" s="56" t="s">
        <v>145</v>
      </c>
    </row>
    <row r="18" spans="1:10" ht="43.2" x14ac:dyDescent="0.3">
      <c r="B18" s="112" t="s">
        <v>71</v>
      </c>
      <c r="C18" s="113"/>
      <c r="D18" s="114"/>
      <c r="E18" s="144" t="s">
        <v>146</v>
      </c>
      <c r="F18" s="60" t="s">
        <v>143</v>
      </c>
      <c r="G18" s="60" t="s">
        <v>143</v>
      </c>
      <c r="H18" s="144" t="s">
        <v>146</v>
      </c>
      <c r="I18" s="144" t="s">
        <v>146</v>
      </c>
    </row>
    <row r="19" spans="1:10" x14ac:dyDescent="0.3">
      <c r="B19" s="25"/>
      <c r="C19" s="25"/>
      <c r="D19" s="25"/>
      <c r="E19" s="25"/>
      <c r="F19" s="25"/>
      <c r="G19" s="25"/>
      <c r="H19" s="25"/>
    </row>
    <row r="20" spans="1:10" ht="15.6" x14ac:dyDescent="0.3">
      <c r="A20" s="19"/>
      <c r="B20" s="49"/>
      <c r="C20" s="49"/>
      <c r="D20" s="49"/>
      <c r="E20" s="49"/>
      <c r="F20" s="49"/>
      <c r="G20" s="49"/>
      <c r="H20" s="49"/>
      <c r="I20" s="49"/>
      <c r="J20" s="19"/>
    </row>
    <row r="21" spans="1:10" ht="28.8" x14ac:dyDescent="0.3">
      <c r="B21" s="124" t="s">
        <v>72</v>
      </c>
      <c r="C21" s="125"/>
      <c r="D21" s="126"/>
      <c r="E21" s="23" t="s">
        <v>73</v>
      </c>
      <c r="F21" s="23" t="s">
        <v>3</v>
      </c>
      <c r="G21" s="23" t="s">
        <v>74</v>
      </c>
      <c r="H21" s="24" t="s">
        <v>75</v>
      </c>
      <c r="I21" s="24" t="s">
        <v>76</v>
      </c>
    </row>
    <row r="22" spans="1:10" x14ac:dyDescent="0.3">
      <c r="B22" s="112" t="s">
        <v>77</v>
      </c>
      <c r="C22" s="113"/>
      <c r="D22" s="114"/>
      <c r="E22" s="62" t="s">
        <v>147</v>
      </c>
      <c r="F22" s="62">
        <v>270</v>
      </c>
      <c r="G22" s="62" t="s">
        <v>143</v>
      </c>
      <c r="H22" s="62" t="s">
        <v>148</v>
      </c>
      <c r="I22" s="62" t="s">
        <v>143</v>
      </c>
    </row>
    <row r="23" spans="1:10" x14ac:dyDescent="0.3">
      <c r="B23" s="112" t="s">
        <v>78</v>
      </c>
      <c r="C23" s="113"/>
      <c r="D23" s="114"/>
      <c r="E23" s="62" t="s">
        <v>147</v>
      </c>
      <c r="F23" s="62" t="s">
        <v>149</v>
      </c>
      <c r="G23" s="62">
        <v>38014</v>
      </c>
      <c r="H23" s="62" t="s">
        <v>150</v>
      </c>
      <c r="I23" s="62" t="s">
        <v>143</v>
      </c>
    </row>
    <row r="24" spans="1:10" x14ac:dyDescent="0.3">
      <c r="B24" s="115" t="s">
        <v>79</v>
      </c>
      <c r="C24" s="116"/>
      <c r="D24" s="26" t="s">
        <v>0</v>
      </c>
      <c r="E24" s="62" t="s">
        <v>151</v>
      </c>
      <c r="F24" s="62" t="s">
        <v>152</v>
      </c>
      <c r="G24" s="62">
        <v>46158</v>
      </c>
      <c r="H24" s="62" t="s">
        <v>153</v>
      </c>
      <c r="I24" s="62" t="s">
        <v>154</v>
      </c>
    </row>
    <row r="25" spans="1:10" x14ac:dyDescent="0.3">
      <c r="B25" s="117"/>
      <c r="C25" s="118"/>
      <c r="D25" s="26" t="s">
        <v>1</v>
      </c>
      <c r="E25" s="62" t="s">
        <v>143</v>
      </c>
      <c r="F25" s="62" t="s">
        <v>143</v>
      </c>
      <c r="G25" s="62" t="s">
        <v>143</v>
      </c>
      <c r="H25" s="62" t="s">
        <v>143</v>
      </c>
      <c r="I25" s="62" t="s">
        <v>143</v>
      </c>
    </row>
    <row r="26" spans="1:10" x14ac:dyDescent="0.3">
      <c r="B26" s="117"/>
      <c r="C26" s="118"/>
      <c r="D26" s="26" t="s">
        <v>80</v>
      </c>
      <c r="E26" s="62" t="s">
        <v>155</v>
      </c>
      <c r="F26" s="62" t="s">
        <v>156</v>
      </c>
      <c r="G26" s="62">
        <v>1330459518</v>
      </c>
      <c r="H26" s="62" t="s">
        <v>157</v>
      </c>
      <c r="I26" s="62" t="s">
        <v>158</v>
      </c>
    </row>
    <row r="27" spans="1:10" x14ac:dyDescent="0.3">
      <c r="B27" s="119"/>
      <c r="C27" s="120"/>
      <c r="D27" s="26" t="s">
        <v>64</v>
      </c>
      <c r="E27" s="62" t="s">
        <v>159</v>
      </c>
      <c r="F27" s="62" t="s">
        <v>160</v>
      </c>
      <c r="G27" s="62">
        <v>13100675</v>
      </c>
      <c r="H27" s="62" t="s">
        <v>161</v>
      </c>
      <c r="I27" s="62" t="s">
        <v>162</v>
      </c>
    </row>
    <row r="28" spans="1:10" x14ac:dyDescent="0.3">
      <c r="B28" s="112" t="s">
        <v>81</v>
      </c>
      <c r="C28" s="113"/>
      <c r="D28" s="114"/>
      <c r="E28" s="62"/>
      <c r="F28" s="62"/>
      <c r="G28" s="62"/>
      <c r="H28" s="62"/>
      <c r="I28" s="62"/>
    </row>
    <row r="29" spans="1:10" x14ac:dyDescent="0.3">
      <c r="B29" s="112" t="s">
        <v>82</v>
      </c>
      <c r="C29" s="113"/>
      <c r="D29" s="114"/>
      <c r="E29" s="62" t="s">
        <v>163</v>
      </c>
      <c r="F29" s="62" t="s">
        <v>163</v>
      </c>
      <c r="G29" s="62" t="s">
        <v>163</v>
      </c>
      <c r="H29" s="62"/>
      <c r="I29" s="62"/>
    </row>
    <row r="31" spans="1:10" ht="15" thickBot="1" x14ac:dyDescent="0.35"/>
    <row r="32" spans="1:10" ht="16.2" thickBot="1" x14ac:dyDescent="0.35">
      <c r="B32" s="121" t="s">
        <v>137</v>
      </c>
      <c r="C32" s="122"/>
      <c r="D32" s="122"/>
      <c r="E32" s="122"/>
      <c r="F32" s="122"/>
      <c r="G32" s="122"/>
      <c r="H32" s="122"/>
      <c r="I32" s="123"/>
    </row>
    <row r="33" spans="2:9" ht="15.6" x14ac:dyDescent="0.3">
      <c r="B33" s="49"/>
      <c r="C33" s="49"/>
      <c r="D33" s="49"/>
      <c r="E33" s="49"/>
      <c r="F33" s="49"/>
      <c r="G33" s="49"/>
      <c r="H33" s="49"/>
      <c r="I33" s="49"/>
    </row>
    <row r="34" spans="2:9" x14ac:dyDescent="0.3">
      <c r="B34" s="22" t="s">
        <v>63</v>
      </c>
      <c r="E34" s="23" t="s">
        <v>49</v>
      </c>
      <c r="F34" s="23" t="s">
        <v>1</v>
      </c>
      <c r="G34" s="23" t="s">
        <v>2</v>
      </c>
      <c r="H34" s="24" t="s">
        <v>0</v>
      </c>
      <c r="I34" s="23" t="s">
        <v>64</v>
      </c>
    </row>
    <row r="35" spans="2:9" x14ac:dyDescent="0.3">
      <c r="B35" s="112" t="s">
        <v>65</v>
      </c>
      <c r="C35" s="113"/>
      <c r="D35" s="114"/>
      <c r="E35" s="60">
        <v>237</v>
      </c>
      <c r="F35" s="60" t="s">
        <v>143</v>
      </c>
      <c r="G35" s="60" t="s">
        <v>143</v>
      </c>
      <c r="H35" s="60">
        <v>237</v>
      </c>
      <c r="I35" s="56" t="s">
        <v>144</v>
      </c>
    </row>
    <row r="36" spans="2:9" x14ac:dyDescent="0.3">
      <c r="B36" s="112" t="s">
        <v>66</v>
      </c>
      <c r="C36" s="113"/>
      <c r="D36" s="114"/>
      <c r="E36" s="61">
        <v>42446</v>
      </c>
      <c r="F36" s="60" t="s">
        <v>143</v>
      </c>
      <c r="G36" s="60" t="s">
        <v>143</v>
      </c>
      <c r="H36" s="61">
        <v>42446</v>
      </c>
      <c r="I36" s="56" t="s">
        <v>144</v>
      </c>
    </row>
    <row r="37" spans="2:9" x14ac:dyDescent="0.3">
      <c r="B37" s="112" t="s">
        <v>67</v>
      </c>
      <c r="C37" s="113"/>
      <c r="D37" s="114"/>
      <c r="E37" s="60">
        <v>237</v>
      </c>
      <c r="F37" s="60" t="s">
        <v>143</v>
      </c>
      <c r="G37" s="60" t="s">
        <v>143</v>
      </c>
      <c r="H37" s="60">
        <v>237</v>
      </c>
      <c r="I37" s="56"/>
    </row>
    <row r="38" spans="2:9" x14ac:dyDescent="0.3">
      <c r="B38" s="112" t="s">
        <v>68</v>
      </c>
      <c r="C38" s="113"/>
      <c r="D38" s="114"/>
      <c r="E38" s="61">
        <v>42446</v>
      </c>
      <c r="F38" s="60" t="s">
        <v>143</v>
      </c>
      <c r="G38" s="60" t="s">
        <v>143</v>
      </c>
      <c r="H38" s="61">
        <v>42446</v>
      </c>
      <c r="I38" s="56"/>
    </row>
    <row r="39" spans="2:9" x14ac:dyDescent="0.3">
      <c r="B39" s="112" t="s">
        <v>69</v>
      </c>
      <c r="C39" s="113"/>
      <c r="D39" s="114"/>
      <c r="E39" s="61">
        <v>42446</v>
      </c>
      <c r="F39" s="60" t="s">
        <v>143</v>
      </c>
      <c r="G39" s="60" t="s">
        <v>143</v>
      </c>
      <c r="H39" s="61">
        <v>42446</v>
      </c>
      <c r="I39" s="56"/>
    </row>
    <row r="40" spans="2:9" x14ac:dyDescent="0.3">
      <c r="B40" s="112" t="s">
        <v>70</v>
      </c>
      <c r="C40" s="113"/>
      <c r="D40" s="114"/>
      <c r="E40" s="60" t="s">
        <v>164</v>
      </c>
      <c r="F40" s="60" t="s">
        <v>143</v>
      </c>
      <c r="G40" s="60" t="s">
        <v>143</v>
      </c>
      <c r="H40" s="60" t="s">
        <v>164</v>
      </c>
      <c r="I40" s="56" t="s">
        <v>145</v>
      </c>
    </row>
    <row r="41" spans="2:9" ht="43.2" x14ac:dyDescent="0.3">
      <c r="B41" s="112" t="s">
        <v>71</v>
      </c>
      <c r="C41" s="113"/>
      <c r="D41" s="114"/>
      <c r="E41" s="60"/>
      <c r="F41" s="60"/>
      <c r="G41" s="60"/>
      <c r="H41" s="60"/>
      <c r="I41" s="144" t="s">
        <v>146</v>
      </c>
    </row>
    <row r="42" spans="2:9" x14ac:dyDescent="0.3">
      <c r="B42" s="25"/>
      <c r="C42" s="25"/>
      <c r="D42" s="25"/>
      <c r="E42" s="25"/>
      <c r="F42" s="25"/>
      <c r="G42" s="25"/>
      <c r="H42" s="25"/>
    </row>
    <row r="43" spans="2:9" ht="15.6" x14ac:dyDescent="0.3">
      <c r="B43" s="49"/>
      <c r="C43" s="49"/>
      <c r="D43" s="49"/>
      <c r="E43" s="49"/>
      <c r="F43" s="49"/>
      <c r="G43" s="49"/>
      <c r="H43" s="49"/>
      <c r="I43" s="49"/>
    </row>
    <row r="44" spans="2:9" ht="28.8" x14ac:dyDescent="0.3">
      <c r="B44" s="124" t="s">
        <v>72</v>
      </c>
      <c r="C44" s="125"/>
      <c r="D44" s="126"/>
      <c r="E44" s="23" t="s">
        <v>73</v>
      </c>
      <c r="F44" s="23" t="s">
        <v>3</v>
      </c>
      <c r="G44" s="23" t="s">
        <v>74</v>
      </c>
      <c r="H44" s="24" t="s">
        <v>75</v>
      </c>
      <c r="I44" s="24" t="s">
        <v>76</v>
      </c>
    </row>
    <row r="45" spans="2:9" x14ac:dyDescent="0.3">
      <c r="B45" s="112" t="s">
        <v>77</v>
      </c>
      <c r="C45" s="113"/>
      <c r="D45" s="114"/>
      <c r="E45" s="62" t="s">
        <v>147</v>
      </c>
      <c r="F45" s="62">
        <v>270</v>
      </c>
      <c r="G45" s="62" t="s">
        <v>143</v>
      </c>
      <c r="H45" s="62" t="s">
        <v>148</v>
      </c>
      <c r="I45" s="62" t="s">
        <v>143</v>
      </c>
    </row>
    <row r="46" spans="2:9" x14ac:dyDescent="0.3">
      <c r="B46" s="112" t="s">
        <v>78</v>
      </c>
      <c r="C46" s="113"/>
      <c r="D46" s="114"/>
      <c r="E46" s="62" t="s">
        <v>147</v>
      </c>
      <c r="F46" s="62" t="s">
        <v>149</v>
      </c>
      <c r="G46" s="62"/>
      <c r="H46" s="62" t="s">
        <v>150</v>
      </c>
      <c r="I46" s="62" t="s">
        <v>143</v>
      </c>
    </row>
    <row r="47" spans="2:9" x14ac:dyDescent="0.3">
      <c r="B47" s="115" t="s">
        <v>79</v>
      </c>
      <c r="C47" s="116"/>
      <c r="D47" s="26" t="s">
        <v>0</v>
      </c>
      <c r="E47" s="62" t="s">
        <v>151</v>
      </c>
      <c r="F47" s="62" t="s">
        <v>152</v>
      </c>
      <c r="G47" s="62">
        <v>46159</v>
      </c>
      <c r="H47" s="62" t="s">
        <v>153</v>
      </c>
      <c r="I47" s="62" t="s">
        <v>154</v>
      </c>
    </row>
    <row r="48" spans="2:9" x14ac:dyDescent="0.3">
      <c r="B48" s="117"/>
      <c r="C48" s="118"/>
      <c r="D48" s="26" t="s">
        <v>1</v>
      </c>
      <c r="E48" s="62" t="s">
        <v>143</v>
      </c>
      <c r="F48" s="62" t="s">
        <v>143</v>
      </c>
      <c r="G48" s="62" t="s">
        <v>143</v>
      </c>
      <c r="H48" s="62" t="s">
        <v>143</v>
      </c>
      <c r="I48" s="62" t="s">
        <v>143</v>
      </c>
    </row>
    <row r="49" spans="2:9" x14ac:dyDescent="0.3">
      <c r="B49" s="117"/>
      <c r="C49" s="118"/>
      <c r="D49" s="26" t="s">
        <v>80</v>
      </c>
      <c r="E49" s="62" t="s">
        <v>155</v>
      </c>
      <c r="F49" s="62" t="s">
        <v>156</v>
      </c>
      <c r="G49" s="62">
        <v>1330459519</v>
      </c>
      <c r="H49" s="62" t="s">
        <v>157</v>
      </c>
      <c r="I49" s="62" t="s">
        <v>158</v>
      </c>
    </row>
    <row r="50" spans="2:9" x14ac:dyDescent="0.3">
      <c r="B50" s="119"/>
      <c r="C50" s="120"/>
      <c r="D50" s="26" t="s">
        <v>64</v>
      </c>
      <c r="E50" s="62" t="s">
        <v>159</v>
      </c>
      <c r="F50" s="62" t="s">
        <v>160</v>
      </c>
      <c r="G50" s="62">
        <v>13100676</v>
      </c>
      <c r="H50" s="62" t="s">
        <v>161</v>
      </c>
      <c r="I50" s="62" t="s">
        <v>162</v>
      </c>
    </row>
    <row r="51" spans="2:9" x14ac:dyDescent="0.3">
      <c r="B51" s="112" t="s">
        <v>81</v>
      </c>
      <c r="C51" s="113"/>
      <c r="D51" s="114"/>
      <c r="E51" s="62"/>
      <c r="F51" s="62"/>
      <c r="G51" s="62"/>
      <c r="H51" s="62"/>
      <c r="I51" s="62"/>
    </row>
    <row r="52" spans="2:9" x14ac:dyDescent="0.3">
      <c r="B52" s="112" t="s">
        <v>82</v>
      </c>
      <c r="C52" s="113"/>
      <c r="D52" s="114"/>
      <c r="E52" s="62" t="s">
        <v>163</v>
      </c>
      <c r="F52" s="62" t="s">
        <v>163</v>
      </c>
      <c r="G52" s="62" t="s">
        <v>163</v>
      </c>
      <c r="H52" s="62"/>
      <c r="I52" s="62"/>
    </row>
  </sheetData>
  <mergeCells count="29">
    <mergeCell ref="B44:D44"/>
    <mergeCell ref="B23:D23"/>
    <mergeCell ref="B7:I7"/>
    <mergeCell ref="B9:I9"/>
    <mergeCell ref="B12:D12"/>
    <mergeCell ref="B13:D13"/>
    <mergeCell ref="B14:D14"/>
    <mergeCell ref="B15:D15"/>
    <mergeCell ref="B16:D16"/>
    <mergeCell ref="B17:D17"/>
    <mergeCell ref="B18:D18"/>
    <mergeCell ref="B21:D21"/>
    <mergeCell ref="B22:D22"/>
    <mergeCell ref="B39:D39"/>
    <mergeCell ref="B40:D40"/>
    <mergeCell ref="B41:D41"/>
    <mergeCell ref="B32:I32"/>
    <mergeCell ref="B35:D35"/>
    <mergeCell ref="B36:D36"/>
    <mergeCell ref="B24:C27"/>
    <mergeCell ref="B28:D28"/>
    <mergeCell ref="B29:D29"/>
    <mergeCell ref="B37:D37"/>
    <mergeCell ref="B38:D38"/>
    <mergeCell ref="B45:D45"/>
    <mergeCell ref="B47:C50"/>
    <mergeCell ref="B51:D51"/>
    <mergeCell ref="B52:D52"/>
    <mergeCell ref="B46:D46"/>
  </mergeCells>
  <pageMargins left="0" right="0" top="0.74803149606299213" bottom="0.74803149606299213" header="0.31496062992125984" footer="0.31496062992125984"/>
  <pageSetup scale="58"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1"/>
  <sheetViews>
    <sheetView showGridLines="0" view="pageBreakPreview" topLeftCell="A10" zoomScale="60" zoomScaleNormal="70" zoomScalePageLayoutView="70" workbookViewId="0">
      <selection activeCell="B144" sqref="B144:H162"/>
    </sheetView>
  </sheetViews>
  <sheetFormatPr baseColWidth="10" defaultColWidth="11.5546875" defaultRowHeight="13.8" x14ac:dyDescent="0.25"/>
  <cols>
    <col min="1" max="1" width="11.5546875" style="27"/>
    <col min="2" max="2" width="42.88671875" style="27" customWidth="1"/>
    <col min="3" max="3" width="31.6640625" style="27" customWidth="1"/>
    <col min="4" max="4" width="13.5546875" style="27" customWidth="1"/>
    <col min="5" max="9" width="17.6640625" style="27" customWidth="1"/>
    <col min="10" max="16384" width="11.5546875" style="27"/>
  </cols>
  <sheetData>
    <row r="1" spans="2:8" x14ac:dyDescent="0.25">
      <c r="B1" s="29"/>
      <c r="D1" s="29"/>
      <c r="E1" s="29"/>
      <c r="F1" s="29"/>
      <c r="G1" s="29"/>
      <c r="H1" s="29"/>
    </row>
    <row r="2" spans="2:8" x14ac:dyDescent="0.25">
      <c r="B2" s="29"/>
      <c r="C2" s="29"/>
      <c r="D2" s="29"/>
      <c r="E2" s="29"/>
      <c r="F2" s="30"/>
      <c r="G2" s="30"/>
      <c r="H2" s="30"/>
    </row>
    <row r="3" spans="2:8" x14ac:dyDescent="0.25">
      <c r="B3" s="29"/>
      <c r="C3" s="29"/>
      <c r="D3" s="29"/>
      <c r="E3" s="29"/>
      <c r="F3" s="31"/>
      <c r="G3" s="30"/>
      <c r="H3" s="30"/>
    </row>
    <row r="4" spans="2:8" x14ac:dyDescent="0.25">
      <c r="B4" s="29"/>
      <c r="C4" s="29"/>
      <c r="D4" s="29"/>
      <c r="E4" s="29"/>
      <c r="F4" s="30"/>
      <c r="G4" s="30"/>
      <c r="H4" s="30"/>
    </row>
    <row r="5" spans="2:8" x14ac:dyDescent="0.25">
      <c r="B5" s="29"/>
      <c r="C5" s="29"/>
      <c r="D5" s="29"/>
      <c r="E5" s="29"/>
      <c r="F5" s="30"/>
      <c r="G5" s="30"/>
      <c r="H5" s="30"/>
    </row>
    <row r="6" spans="2:8" x14ac:dyDescent="0.25">
      <c r="B6" s="29"/>
      <c r="C6" s="29"/>
      <c r="D6" s="29"/>
      <c r="E6" s="29"/>
      <c r="F6" s="30"/>
      <c r="G6" s="30"/>
      <c r="H6" s="30"/>
    </row>
    <row r="7" spans="2:8" x14ac:dyDescent="0.25">
      <c r="B7" s="29"/>
      <c r="C7" s="29"/>
      <c r="D7" s="29"/>
      <c r="E7" s="29"/>
      <c r="F7" s="30"/>
      <c r="G7" s="30"/>
      <c r="H7" s="30"/>
    </row>
    <row r="8" spans="2:8" ht="15.6" x14ac:dyDescent="0.25">
      <c r="B8" s="143" t="s">
        <v>83</v>
      </c>
      <c r="C8" s="143"/>
      <c r="D8" s="32"/>
      <c r="E8" s="32"/>
      <c r="F8" s="32"/>
      <c r="G8" s="32"/>
      <c r="H8" s="30"/>
    </row>
    <row r="9" spans="2:8" ht="16.2" thickBot="1" x14ac:dyDescent="0.3">
      <c r="B9" s="50"/>
      <c r="C9" s="50"/>
      <c r="D9" s="32"/>
      <c r="E9" s="32"/>
      <c r="F9" s="32"/>
      <c r="G9" s="32"/>
      <c r="H9" s="30"/>
    </row>
    <row r="10" spans="2:8" ht="16.2" thickBot="1" x14ac:dyDescent="0.3">
      <c r="B10" s="145" t="s">
        <v>134</v>
      </c>
      <c r="C10" s="146"/>
      <c r="D10" s="147"/>
      <c r="E10" s="32"/>
      <c r="F10" s="32"/>
      <c r="G10" s="32"/>
      <c r="H10" s="30"/>
    </row>
    <row r="11" spans="2:8" x14ac:dyDescent="0.25">
      <c r="B11" s="28"/>
    </row>
    <row r="12" spans="2:8" ht="40.950000000000003" customHeight="1" x14ac:dyDescent="0.25">
      <c r="B12" s="33" t="s">
        <v>84</v>
      </c>
      <c r="C12" s="141" t="s">
        <v>165</v>
      </c>
      <c r="D12" s="142"/>
    </row>
    <row r="13" spans="2:8" ht="26.4" x14ac:dyDescent="0.25">
      <c r="B13" s="33" t="s">
        <v>85</v>
      </c>
      <c r="C13" s="132" t="s">
        <v>166</v>
      </c>
      <c r="D13" s="133"/>
    </row>
    <row r="14" spans="2:8" x14ac:dyDescent="0.25">
      <c r="B14" s="128" t="s">
        <v>86</v>
      </c>
      <c r="C14" s="34" t="s">
        <v>87</v>
      </c>
      <c r="D14" s="63" t="s">
        <v>143</v>
      </c>
    </row>
    <row r="15" spans="2:8" x14ac:dyDescent="0.25">
      <c r="B15" s="128"/>
      <c r="C15" s="34" t="s">
        <v>88</v>
      </c>
      <c r="D15" s="63" t="s">
        <v>143</v>
      </c>
    </row>
    <row r="16" spans="2:8" x14ac:dyDescent="0.25">
      <c r="B16" s="128"/>
      <c r="C16" s="34" t="s">
        <v>89</v>
      </c>
      <c r="D16" s="63" t="s">
        <v>143</v>
      </c>
    </row>
    <row r="17" spans="1:8" x14ac:dyDescent="0.25">
      <c r="B17" s="128"/>
      <c r="C17" s="34" t="s">
        <v>90</v>
      </c>
      <c r="D17" s="63" t="s">
        <v>143</v>
      </c>
    </row>
    <row r="18" spans="1:8" x14ac:dyDescent="0.25">
      <c r="B18" s="128"/>
      <c r="C18" s="34" t="s">
        <v>91</v>
      </c>
      <c r="D18" s="63" t="s">
        <v>143</v>
      </c>
    </row>
    <row r="19" spans="1:8" x14ac:dyDescent="0.25">
      <c r="B19" s="128"/>
      <c r="C19" s="34" t="s">
        <v>92</v>
      </c>
      <c r="D19" s="63" t="s">
        <v>143</v>
      </c>
    </row>
    <row r="20" spans="1:8" ht="25.5" customHeight="1" x14ac:dyDescent="0.25">
      <c r="B20" s="33" t="s">
        <v>93</v>
      </c>
      <c r="C20" s="132" t="s">
        <v>167</v>
      </c>
      <c r="D20" s="133"/>
    </row>
    <row r="21" spans="1:8" ht="33.6" customHeight="1" x14ac:dyDescent="0.25">
      <c r="B21" s="35" t="s">
        <v>94</v>
      </c>
      <c r="C21" s="134" t="s">
        <v>143</v>
      </c>
      <c r="D21" s="134"/>
    </row>
    <row r="22" spans="1:8" ht="33.6" customHeight="1" x14ac:dyDescent="0.25">
      <c r="B22" s="51" t="s">
        <v>95</v>
      </c>
      <c r="C22" s="135">
        <v>10100901</v>
      </c>
      <c r="D22" s="136"/>
    </row>
    <row r="23" spans="1:8" ht="12" customHeight="1" x14ac:dyDescent="0.25">
      <c r="A23" s="37"/>
      <c r="B23" s="36" t="s">
        <v>96</v>
      </c>
      <c r="C23" s="137" t="s">
        <v>97</v>
      </c>
      <c r="D23" s="137"/>
    </row>
    <row r="24" spans="1:8" x14ac:dyDescent="0.25">
      <c r="B24" s="37"/>
      <c r="C24" s="37"/>
      <c r="D24" s="37"/>
    </row>
    <row r="25" spans="1:8" ht="14.4" x14ac:dyDescent="0.25">
      <c r="B25" s="127"/>
      <c r="C25" s="127"/>
      <c r="D25" s="127"/>
      <c r="E25" s="23" t="s">
        <v>49</v>
      </c>
      <c r="F25" s="23" t="s">
        <v>1</v>
      </c>
      <c r="G25" s="23" t="s">
        <v>2</v>
      </c>
      <c r="H25" s="24" t="s">
        <v>0</v>
      </c>
    </row>
    <row r="26" spans="1:8" ht="14.25" customHeight="1" x14ac:dyDescent="0.25">
      <c r="B26" s="128" t="s">
        <v>98</v>
      </c>
      <c r="C26" s="128"/>
      <c r="D26" s="128"/>
      <c r="E26" s="38" t="str">
        <f>+VLOOKUP(C22,'[3]Hoja1 (2)'!$A$1:$G$113,4,0)</f>
        <v>0.00138*LENA</v>
      </c>
      <c r="F26" s="38" t="str">
        <f>+VLOOKUP(C22,'[3]Hoja1 (2)'!$A$1:$G$113,2,0)</f>
        <v>0.000156*LENA</v>
      </c>
      <c r="G26" s="38" t="str">
        <f>+VLOOKUP(C22,'[3]Hoja1 (2)'!$A$1:$G$113,3,0)</f>
        <v>1.45*LENA</v>
      </c>
      <c r="H26" s="38" t="str">
        <f>+VLOOKUP(C22,'[3]Hoja1 (2)'!$A$1:$G$113,5,0)</f>
        <v>0.000338*LENA</v>
      </c>
    </row>
    <row r="27" spans="1:8" x14ac:dyDescent="0.25">
      <c r="B27" s="129" t="s">
        <v>99</v>
      </c>
      <c r="C27" s="130"/>
      <c r="D27" s="131"/>
      <c r="E27" s="38" t="str">
        <f>+VLOOKUP(C23,[4]Hoja1!$B$1:$F$24,3,0)</f>
        <v>N/A</v>
      </c>
      <c r="F27" s="38" t="str">
        <f>+VLOOKUP(C23,[4]Hoja1!$B$1:$F$24,4,0)</f>
        <v>N/A</v>
      </c>
      <c r="G27" s="38" t="str">
        <f>+VLOOKUP(C23,[4]Hoja1!$B$1:$F$24,5,0)</f>
        <v>N/A</v>
      </c>
      <c r="H27" s="38">
        <f>+VLOOKUP(C23,[4]Hoja1!$B$1:$F$24,2,0)</f>
        <v>95</v>
      </c>
    </row>
    <row r="31" spans="1:8" ht="14.4" hidden="1" customHeight="1" x14ac:dyDescent="0.3">
      <c r="A31">
        <v>10100201</v>
      </c>
    </row>
    <row r="32" spans="1:8" ht="39.6" hidden="1" customHeight="1" x14ac:dyDescent="0.3">
      <c r="A32">
        <v>10100202</v>
      </c>
      <c r="B32" t="s">
        <v>100</v>
      </c>
    </row>
    <row r="33" spans="1:2" ht="26.4" hidden="1" customHeight="1" x14ac:dyDescent="0.3">
      <c r="A33">
        <v>10100204</v>
      </c>
      <c r="B33" t="s">
        <v>101</v>
      </c>
    </row>
    <row r="34" spans="1:2" ht="14.4" hidden="1" customHeight="1" x14ac:dyDescent="0.3">
      <c r="A34">
        <v>10100212</v>
      </c>
      <c r="B34" t="s">
        <v>102</v>
      </c>
    </row>
    <row r="35" spans="1:2" ht="14.4" hidden="1" customHeight="1" x14ac:dyDescent="0.3">
      <c r="A35">
        <v>10100225</v>
      </c>
      <c r="B35" t="s">
        <v>103</v>
      </c>
    </row>
    <row r="36" spans="1:2" ht="14.4" hidden="1" customHeight="1" x14ac:dyDescent="0.3">
      <c r="A36">
        <v>10100401</v>
      </c>
      <c r="B36" t="s">
        <v>104</v>
      </c>
    </row>
    <row r="37" spans="1:2" ht="14.4" hidden="1" customHeight="1" x14ac:dyDescent="0.3">
      <c r="A37">
        <v>10100404</v>
      </c>
      <c r="B37" t="s">
        <v>105</v>
      </c>
    </row>
    <row r="38" spans="1:2" ht="14.4" hidden="1" customHeight="1" x14ac:dyDescent="0.3">
      <c r="A38">
        <v>10100405</v>
      </c>
      <c r="B38" t="s">
        <v>106</v>
      </c>
    </row>
    <row r="39" spans="1:2" ht="14.4" hidden="1" customHeight="1" x14ac:dyDescent="0.3">
      <c r="A39">
        <v>10100501</v>
      </c>
      <c r="B39" t="s">
        <v>107</v>
      </c>
    </row>
    <row r="40" spans="1:2" ht="26.4" hidden="1" customHeight="1" x14ac:dyDescent="0.3">
      <c r="A40">
        <v>10100601</v>
      </c>
      <c r="B40" t="s">
        <v>108</v>
      </c>
    </row>
    <row r="41" spans="1:2" ht="26.4" hidden="1" customHeight="1" x14ac:dyDescent="0.3">
      <c r="A41">
        <v>10100602</v>
      </c>
      <c r="B41" t="s">
        <v>97</v>
      </c>
    </row>
    <row r="42" spans="1:2" ht="14.4" hidden="1" customHeight="1" x14ac:dyDescent="0.3">
      <c r="A42">
        <v>10100701</v>
      </c>
      <c r="B42" t="s">
        <v>109</v>
      </c>
    </row>
    <row r="43" spans="1:2" ht="14.4" hidden="1" customHeight="1" x14ac:dyDescent="0.3">
      <c r="A43">
        <v>10100702</v>
      </c>
      <c r="B43" t="s">
        <v>110</v>
      </c>
    </row>
    <row r="44" spans="1:2" ht="14.4" hidden="1" customHeight="1" x14ac:dyDescent="0.3">
      <c r="A44">
        <v>10100703</v>
      </c>
      <c r="B44" t="s">
        <v>111</v>
      </c>
    </row>
    <row r="45" spans="1:2" ht="14.4" hidden="1" customHeight="1" x14ac:dyDescent="0.3">
      <c r="A45">
        <v>10100818</v>
      </c>
      <c r="B45" t="s">
        <v>112</v>
      </c>
    </row>
    <row r="46" spans="1:2" ht="14.4" hidden="1" customHeight="1" x14ac:dyDescent="0.3">
      <c r="A46">
        <v>10100901</v>
      </c>
      <c r="B46" t="s">
        <v>113</v>
      </c>
    </row>
    <row r="47" spans="1:2" ht="14.4" hidden="1" customHeight="1" x14ac:dyDescent="0.3">
      <c r="A47">
        <v>10100902</v>
      </c>
      <c r="B47" t="s">
        <v>114</v>
      </c>
    </row>
    <row r="48" spans="1:2" ht="15.75" hidden="1" customHeight="1" x14ac:dyDescent="0.3">
      <c r="A48">
        <v>10100903</v>
      </c>
      <c r="B48" t="s">
        <v>115</v>
      </c>
    </row>
    <row r="49" spans="1:2" ht="15.75" hidden="1" customHeight="1" x14ac:dyDescent="0.3">
      <c r="A49">
        <v>10100908</v>
      </c>
      <c r="B49" t="s">
        <v>116</v>
      </c>
    </row>
    <row r="50" spans="1:2" ht="15.75" hidden="1" customHeight="1" x14ac:dyDescent="0.3">
      <c r="A50">
        <v>10101201</v>
      </c>
      <c r="B50" t="s">
        <v>117</v>
      </c>
    </row>
    <row r="51" spans="1:2" ht="15.75" hidden="1" customHeight="1" x14ac:dyDescent="0.3">
      <c r="A51">
        <v>10101304</v>
      </c>
      <c r="B51" t="s">
        <v>118</v>
      </c>
    </row>
    <row r="52" spans="1:2" ht="15.75" hidden="1" customHeight="1" x14ac:dyDescent="0.3">
      <c r="A52">
        <v>10101307</v>
      </c>
      <c r="B52" t="s">
        <v>119</v>
      </c>
    </row>
    <row r="53" spans="1:2" ht="15.75" hidden="1" customHeight="1" x14ac:dyDescent="0.3">
      <c r="A53">
        <v>10101401</v>
      </c>
      <c r="B53" t="s">
        <v>120</v>
      </c>
    </row>
    <row r="54" spans="1:2" ht="15.75" hidden="1" customHeight="1" x14ac:dyDescent="0.3">
      <c r="A54">
        <v>10200101</v>
      </c>
      <c r="B54" t="s">
        <v>121</v>
      </c>
    </row>
    <row r="55" spans="1:2" ht="15.75" hidden="1" customHeight="1" x14ac:dyDescent="0.3">
      <c r="A55">
        <v>10200104</v>
      </c>
    </row>
    <row r="56" spans="1:2" ht="15.75" hidden="1" customHeight="1" x14ac:dyDescent="0.3">
      <c r="A56">
        <v>10200107</v>
      </c>
    </row>
    <row r="57" spans="1:2" ht="15.75" hidden="1" customHeight="1" x14ac:dyDescent="0.3">
      <c r="A57">
        <v>10200201</v>
      </c>
    </row>
    <row r="58" spans="1:2" ht="15.75" hidden="1" customHeight="1" x14ac:dyDescent="0.3">
      <c r="A58">
        <v>10200202</v>
      </c>
    </row>
    <row r="59" spans="1:2" ht="15.75" hidden="1" customHeight="1" x14ac:dyDescent="0.3">
      <c r="A59">
        <v>10200203</v>
      </c>
    </row>
    <row r="60" spans="1:2" ht="15.75" hidden="1" customHeight="1" x14ac:dyDescent="0.3">
      <c r="A60">
        <v>10200204</v>
      </c>
    </row>
    <row r="61" spans="1:2" ht="15.75" hidden="1" customHeight="1" x14ac:dyDescent="0.3">
      <c r="A61">
        <v>10200205</v>
      </c>
    </row>
    <row r="62" spans="1:2" ht="15.75" hidden="1" customHeight="1" x14ac:dyDescent="0.3">
      <c r="A62">
        <v>10200206</v>
      </c>
    </row>
    <row r="63" spans="1:2" ht="15.75" hidden="1" customHeight="1" x14ac:dyDescent="0.3">
      <c r="A63">
        <v>10200210</v>
      </c>
    </row>
    <row r="64" spans="1:2" ht="15.75" hidden="1" customHeight="1" x14ac:dyDescent="0.3">
      <c r="A64">
        <v>10200212</v>
      </c>
    </row>
    <row r="65" spans="1:1" ht="15.75" hidden="1" customHeight="1" x14ac:dyDescent="0.3">
      <c r="A65">
        <v>10200213</v>
      </c>
    </row>
    <row r="66" spans="1:1" ht="15.75" hidden="1" customHeight="1" x14ac:dyDescent="0.3">
      <c r="A66">
        <v>10200217</v>
      </c>
    </row>
    <row r="67" spans="1:1" ht="15.75" hidden="1" customHeight="1" x14ac:dyDescent="0.3">
      <c r="A67">
        <v>10200218</v>
      </c>
    </row>
    <row r="68" spans="1:1" ht="15.75" hidden="1" customHeight="1" x14ac:dyDescent="0.3">
      <c r="A68">
        <v>10200219</v>
      </c>
    </row>
    <row r="69" spans="1:1" ht="15.75" hidden="1" customHeight="1" x14ac:dyDescent="0.3">
      <c r="A69">
        <v>10200221</v>
      </c>
    </row>
    <row r="70" spans="1:1" ht="15.75" hidden="1" customHeight="1" x14ac:dyDescent="0.3">
      <c r="A70">
        <v>10200222</v>
      </c>
    </row>
    <row r="71" spans="1:1" ht="15.75" hidden="1" customHeight="1" x14ac:dyDescent="0.3">
      <c r="A71">
        <v>10200223</v>
      </c>
    </row>
    <row r="72" spans="1:1" ht="15.75" hidden="1" customHeight="1" x14ac:dyDescent="0.3">
      <c r="A72">
        <v>10200224</v>
      </c>
    </row>
    <row r="73" spans="1:1" ht="15.75" hidden="1" customHeight="1" x14ac:dyDescent="0.3">
      <c r="A73">
        <v>10200225</v>
      </c>
    </row>
    <row r="74" spans="1:1" ht="15.75" hidden="1" customHeight="1" x14ac:dyDescent="0.3">
      <c r="A74">
        <v>10200226</v>
      </c>
    </row>
    <row r="75" spans="1:1" ht="15.75" hidden="1" customHeight="1" x14ac:dyDescent="0.3">
      <c r="A75">
        <v>10200229</v>
      </c>
    </row>
    <row r="76" spans="1:1" ht="15.75" hidden="1" customHeight="1" x14ac:dyDescent="0.3">
      <c r="A76">
        <v>10200401</v>
      </c>
    </row>
    <row r="77" spans="1:1" ht="15.75" hidden="1" customHeight="1" x14ac:dyDescent="0.3">
      <c r="A77">
        <v>10200402</v>
      </c>
    </row>
    <row r="78" spans="1:1" ht="15.75" hidden="1" customHeight="1" x14ac:dyDescent="0.3">
      <c r="A78">
        <v>10200403</v>
      </c>
    </row>
    <row r="79" spans="1:1" ht="15.75" hidden="1" customHeight="1" x14ac:dyDescent="0.3">
      <c r="A79">
        <v>10200404</v>
      </c>
    </row>
    <row r="80" spans="1:1" ht="15.75" hidden="1" customHeight="1" x14ac:dyDescent="0.3">
      <c r="A80">
        <v>10200405</v>
      </c>
    </row>
    <row r="81" spans="1:1" ht="15.75" hidden="1" customHeight="1" x14ac:dyDescent="0.3">
      <c r="A81">
        <v>10200501</v>
      </c>
    </row>
    <row r="82" spans="1:1" ht="15.75" hidden="1" customHeight="1" x14ac:dyDescent="0.3">
      <c r="A82">
        <v>10200502</v>
      </c>
    </row>
    <row r="83" spans="1:1" ht="15.75" hidden="1" customHeight="1" x14ac:dyDescent="0.3">
      <c r="A83">
        <v>10200503</v>
      </c>
    </row>
    <row r="84" spans="1:1" ht="15.75" hidden="1" customHeight="1" x14ac:dyDescent="0.3">
      <c r="A84">
        <v>10200504</v>
      </c>
    </row>
    <row r="85" spans="1:1" ht="15.75" hidden="1" customHeight="1" x14ac:dyDescent="0.3">
      <c r="A85">
        <v>10200601</v>
      </c>
    </row>
    <row r="86" spans="1:1" ht="15.75" hidden="1" customHeight="1" x14ac:dyDescent="0.3">
      <c r="A86">
        <v>10200602</v>
      </c>
    </row>
    <row r="87" spans="1:1" ht="15.75" hidden="1" customHeight="1" x14ac:dyDescent="0.3">
      <c r="A87">
        <v>10200603</v>
      </c>
    </row>
    <row r="88" spans="1:1" ht="15.75" hidden="1" customHeight="1" x14ac:dyDescent="0.3">
      <c r="A88">
        <v>10200604</v>
      </c>
    </row>
    <row r="89" spans="1:1" ht="15.75" hidden="1" customHeight="1" x14ac:dyDescent="0.3">
      <c r="A89">
        <v>10200701</v>
      </c>
    </row>
    <row r="90" spans="1:1" ht="15.75" hidden="1" customHeight="1" x14ac:dyDescent="0.3">
      <c r="A90">
        <v>10200704</v>
      </c>
    </row>
    <row r="91" spans="1:1" ht="15.75" hidden="1" customHeight="1" x14ac:dyDescent="0.3">
      <c r="A91">
        <v>10200707</v>
      </c>
    </row>
    <row r="92" spans="1:1" ht="15.75" hidden="1" customHeight="1" x14ac:dyDescent="0.3">
      <c r="A92">
        <v>10200710</v>
      </c>
    </row>
    <row r="93" spans="1:1" ht="15.75" hidden="1" customHeight="1" x14ac:dyDescent="0.3">
      <c r="A93">
        <v>10200799</v>
      </c>
    </row>
    <row r="94" spans="1:1" ht="15.75" hidden="1" customHeight="1" x14ac:dyDescent="0.3">
      <c r="A94">
        <v>10200802</v>
      </c>
    </row>
    <row r="95" spans="1:1" ht="15.75" hidden="1" customHeight="1" x14ac:dyDescent="0.3">
      <c r="A95">
        <v>10200901</v>
      </c>
    </row>
    <row r="96" spans="1:1" ht="15.75" hidden="1" customHeight="1" x14ac:dyDescent="0.3">
      <c r="A96">
        <v>10200902</v>
      </c>
    </row>
    <row r="97" spans="1:1" ht="15.75" hidden="1" customHeight="1" x14ac:dyDescent="0.3">
      <c r="A97">
        <v>10200903</v>
      </c>
    </row>
    <row r="98" spans="1:1" ht="15.75" hidden="1" customHeight="1" x14ac:dyDescent="0.3">
      <c r="A98">
        <v>10200904</v>
      </c>
    </row>
    <row r="99" spans="1:1" ht="15.75" hidden="1" customHeight="1" x14ac:dyDescent="0.3">
      <c r="A99">
        <v>10200905</v>
      </c>
    </row>
    <row r="100" spans="1:1" ht="15.75" hidden="1" customHeight="1" x14ac:dyDescent="0.3">
      <c r="A100">
        <v>10200906</v>
      </c>
    </row>
    <row r="101" spans="1:1" ht="15.75" hidden="1" customHeight="1" x14ac:dyDescent="0.3">
      <c r="A101">
        <v>10201001</v>
      </c>
    </row>
    <row r="102" spans="1:1" ht="15.75" hidden="1" customHeight="1" x14ac:dyDescent="0.3">
      <c r="A102">
        <v>10201002</v>
      </c>
    </row>
    <row r="103" spans="1:1" ht="15.75" hidden="1" customHeight="1" x14ac:dyDescent="0.3">
      <c r="A103">
        <v>10201003</v>
      </c>
    </row>
    <row r="104" spans="1:1" ht="15.75" hidden="1" customHeight="1" x14ac:dyDescent="0.3">
      <c r="A104">
        <v>10201201</v>
      </c>
    </row>
    <row r="105" spans="1:1" ht="15.75" hidden="1" customHeight="1" x14ac:dyDescent="0.3">
      <c r="A105">
        <v>10201202</v>
      </c>
    </row>
    <row r="106" spans="1:1" ht="15.75" hidden="1" customHeight="1" x14ac:dyDescent="0.3">
      <c r="A106">
        <v>10201302</v>
      </c>
    </row>
    <row r="107" spans="1:1" ht="15.75" hidden="1" customHeight="1" x14ac:dyDescent="0.3">
      <c r="A107">
        <v>10201401</v>
      </c>
    </row>
    <row r="108" spans="1:1" ht="15.75" hidden="1" customHeight="1" x14ac:dyDescent="0.3">
      <c r="A108">
        <v>20100101</v>
      </c>
    </row>
    <row r="109" spans="1:1" ht="15.75" hidden="1" customHeight="1" x14ac:dyDescent="0.3">
      <c r="A109">
        <v>20100107</v>
      </c>
    </row>
    <row r="110" spans="1:1" ht="15.75" hidden="1" customHeight="1" x14ac:dyDescent="0.3">
      <c r="A110">
        <v>20100108</v>
      </c>
    </row>
    <row r="111" spans="1:1" ht="15.75" hidden="1" customHeight="1" x14ac:dyDescent="0.3">
      <c r="A111">
        <v>20100109</v>
      </c>
    </row>
    <row r="112" spans="1:1" ht="15.75" hidden="1" customHeight="1" x14ac:dyDescent="0.3">
      <c r="A112">
        <v>20100201</v>
      </c>
    </row>
    <row r="113" spans="1:1" ht="15.75" hidden="1" customHeight="1" x14ac:dyDescent="0.3">
      <c r="A113">
        <v>20100208</v>
      </c>
    </row>
    <row r="114" spans="1:1" ht="15.75" hidden="1" customHeight="1" x14ac:dyDescent="0.3">
      <c r="A114">
        <v>20100209</v>
      </c>
    </row>
    <row r="115" spans="1:1" ht="15.75" hidden="1" customHeight="1" x14ac:dyDescent="0.3">
      <c r="A115">
        <v>20100307</v>
      </c>
    </row>
    <row r="116" spans="1:1" ht="15.75" hidden="1" customHeight="1" x14ac:dyDescent="0.3">
      <c r="A116">
        <v>20200101</v>
      </c>
    </row>
    <row r="117" spans="1:1" ht="15.75" hidden="1" customHeight="1" x14ac:dyDescent="0.3">
      <c r="A117">
        <v>20200102</v>
      </c>
    </row>
    <row r="118" spans="1:1" ht="15.75" hidden="1" customHeight="1" x14ac:dyDescent="0.3">
      <c r="A118">
        <v>20200108</v>
      </c>
    </row>
    <row r="119" spans="1:1" ht="15.75" hidden="1" customHeight="1" x14ac:dyDescent="0.3">
      <c r="A119">
        <v>20200109</v>
      </c>
    </row>
    <row r="120" spans="1:1" ht="15.75" hidden="1" customHeight="1" x14ac:dyDescent="0.3">
      <c r="A120">
        <v>20200201</v>
      </c>
    </row>
    <row r="121" spans="1:1" ht="15.75" hidden="1" customHeight="1" x14ac:dyDescent="0.3">
      <c r="A121">
        <v>20200202</v>
      </c>
    </row>
    <row r="122" spans="1:1" ht="15.75" hidden="1" customHeight="1" x14ac:dyDescent="0.3">
      <c r="A122">
        <v>20200203</v>
      </c>
    </row>
    <row r="123" spans="1:1" ht="15.75" hidden="1" customHeight="1" x14ac:dyDescent="0.3">
      <c r="A123">
        <v>20200208</v>
      </c>
    </row>
    <row r="124" spans="1:1" ht="15.75" hidden="1" customHeight="1" x14ac:dyDescent="0.3">
      <c r="A124">
        <v>20200209</v>
      </c>
    </row>
    <row r="125" spans="1:1" ht="15.75" hidden="1" customHeight="1" x14ac:dyDescent="0.3">
      <c r="A125">
        <v>20200252</v>
      </c>
    </row>
    <row r="126" spans="1:1" ht="15.75" hidden="1" customHeight="1" x14ac:dyDescent="0.3">
      <c r="A126">
        <v>20200253</v>
      </c>
    </row>
    <row r="127" spans="1:1" ht="15.75" hidden="1" customHeight="1" x14ac:dyDescent="0.3">
      <c r="A127">
        <v>20200254</v>
      </c>
    </row>
    <row r="128" spans="1:1" ht="15.75" hidden="1" customHeight="1" x14ac:dyDescent="0.3">
      <c r="A128">
        <v>20200301</v>
      </c>
    </row>
    <row r="129" spans="1:8" ht="15.75" hidden="1" customHeight="1" x14ac:dyDescent="0.3">
      <c r="A129">
        <v>20200401</v>
      </c>
    </row>
    <row r="130" spans="1:8" ht="15.75" hidden="1" customHeight="1" x14ac:dyDescent="0.3">
      <c r="A130">
        <v>20200402</v>
      </c>
    </row>
    <row r="131" spans="1:8" ht="15.75" hidden="1" customHeight="1" x14ac:dyDescent="0.3">
      <c r="A131">
        <v>20200501</v>
      </c>
    </row>
    <row r="132" spans="1:8" ht="15.75" hidden="1" customHeight="1" x14ac:dyDescent="0.3">
      <c r="A132">
        <v>20200902</v>
      </c>
    </row>
    <row r="133" spans="1:8" ht="15.75" hidden="1" customHeight="1" x14ac:dyDescent="0.3">
      <c r="A133">
        <v>20300101</v>
      </c>
    </row>
    <row r="134" spans="1:8" ht="15.75" hidden="1" customHeight="1" x14ac:dyDescent="0.3">
      <c r="A134">
        <v>20300201</v>
      </c>
    </row>
    <row r="135" spans="1:8" ht="15.75" hidden="1" customHeight="1" x14ac:dyDescent="0.3">
      <c r="A135">
        <v>20300301</v>
      </c>
    </row>
    <row r="136" spans="1:8" ht="15.75" hidden="1" customHeight="1" x14ac:dyDescent="0.3">
      <c r="A136">
        <v>30600301</v>
      </c>
    </row>
    <row r="137" spans="1:8" ht="15.75" hidden="1" customHeight="1" x14ac:dyDescent="0.3">
      <c r="A137">
        <v>30600401</v>
      </c>
    </row>
    <row r="138" spans="1:8" ht="15.75" hidden="1" customHeight="1" x14ac:dyDescent="0.3">
      <c r="A138">
        <v>30601201</v>
      </c>
    </row>
    <row r="139" spans="1:8" ht="15.75" hidden="1" customHeight="1" x14ac:dyDescent="0.3">
      <c r="A139">
        <v>30602401</v>
      </c>
    </row>
    <row r="140" spans="1:8" ht="15.75" hidden="1" customHeight="1" x14ac:dyDescent="0.3">
      <c r="A140">
        <v>30700104</v>
      </c>
    </row>
    <row r="141" spans="1:8" ht="15.75" hidden="1" customHeight="1" x14ac:dyDescent="0.3">
      <c r="A141">
        <v>30700105</v>
      </c>
    </row>
    <row r="142" spans="1:8" ht="15.75" hidden="1" customHeight="1" x14ac:dyDescent="0.3">
      <c r="A142">
        <v>30700106</v>
      </c>
    </row>
    <row r="143" spans="1:8" ht="14.4" thickBot="1" x14ac:dyDescent="0.3"/>
    <row r="144" spans="1:8" ht="16.2" thickBot="1" x14ac:dyDescent="0.3">
      <c r="B144" s="138" t="s">
        <v>137</v>
      </c>
      <c r="C144" s="139"/>
      <c r="D144" s="140"/>
      <c r="E144" s="32"/>
      <c r="F144" s="32"/>
      <c r="G144" s="32"/>
      <c r="H144" s="30"/>
    </row>
    <row r="145" spans="2:8" x14ac:dyDescent="0.25">
      <c r="B145" s="28"/>
    </row>
    <row r="146" spans="2:8" ht="39.6" x14ac:dyDescent="0.25">
      <c r="B146" s="33" t="s">
        <v>84</v>
      </c>
      <c r="C146" s="141" t="s">
        <v>165</v>
      </c>
      <c r="D146" s="142"/>
    </row>
    <row r="147" spans="2:8" ht="26.4" x14ac:dyDescent="0.25">
      <c r="B147" s="33" t="s">
        <v>85</v>
      </c>
      <c r="C147" s="132" t="s">
        <v>166</v>
      </c>
      <c r="D147" s="133"/>
    </row>
    <row r="148" spans="2:8" x14ac:dyDescent="0.25">
      <c r="B148" s="128" t="s">
        <v>86</v>
      </c>
      <c r="C148" s="34" t="s">
        <v>87</v>
      </c>
      <c r="D148" s="63" t="s">
        <v>143</v>
      </c>
    </row>
    <row r="149" spans="2:8" x14ac:dyDescent="0.25">
      <c r="B149" s="128"/>
      <c r="C149" s="34" t="s">
        <v>88</v>
      </c>
      <c r="D149" s="63" t="s">
        <v>143</v>
      </c>
    </row>
    <row r="150" spans="2:8" x14ac:dyDescent="0.25">
      <c r="B150" s="128"/>
      <c r="C150" s="34" t="s">
        <v>89</v>
      </c>
      <c r="D150" s="63" t="s">
        <v>143</v>
      </c>
    </row>
    <row r="151" spans="2:8" x14ac:dyDescent="0.25">
      <c r="B151" s="128"/>
      <c r="C151" s="34" t="s">
        <v>90</v>
      </c>
      <c r="D151" s="63" t="s">
        <v>143</v>
      </c>
    </row>
    <row r="152" spans="2:8" x14ac:dyDescent="0.25">
      <c r="B152" s="128"/>
      <c r="C152" s="34" t="s">
        <v>91</v>
      </c>
      <c r="D152" s="63" t="s">
        <v>143</v>
      </c>
    </row>
    <row r="153" spans="2:8" x14ac:dyDescent="0.25">
      <c r="B153" s="128"/>
      <c r="C153" s="34" t="s">
        <v>92</v>
      </c>
      <c r="D153" s="63" t="s">
        <v>143</v>
      </c>
    </row>
    <row r="154" spans="2:8" ht="26.4" x14ac:dyDescent="0.25">
      <c r="B154" s="33" t="s">
        <v>93</v>
      </c>
      <c r="C154" s="132" t="s">
        <v>167</v>
      </c>
      <c r="D154" s="133"/>
    </row>
    <row r="155" spans="2:8" ht="26.4" x14ac:dyDescent="0.25">
      <c r="B155" s="35" t="s">
        <v>94</v>
      </c>
      <c r="C155" s="134" t="s">
        <v>143</v>
      </c>
      <c r="D155" s="134"/>
    </row>
    <row r="156" spans="2:8" x14ac:dyDescent="0.25">
      <c r="B156" s="51" t="s">
        <v>95</v>
      </c>
      <c r="C156" s="135">
        <v>10100901</v>
      </c>
      <c r="D156" s="136"/>
    </row>
    <row r="157" spans="2:8" x14ac:dyDescent="0.25">
      <c r="B157" s="36" t="s">
        <v>96</v>
      </c>
      <c r="C157" s="137" t="s">
        <v>97</v>
      </c>
      <c r="D157" s="137"/>
    </row>
    <row r="158" spans="2:8" x14ac:dyDescent="0.25">
      <c r="B158" s="37"/>
      <c r="C158" s="37"/>
      <c r="D158" s="37"/>
    </row>
    <row r="159" spans="2:8" ht="14.4" x14ac:dyDescent="0.25">
      <c r="B159" s="127"/>
      <c r="C159" s="127"/>
      <c r="D159" s="127"/>
      <c r="E159" s="23" t="s">
        <v>49</v>
      </c>
      <c r="F159" s="23" t="s">
        <v>1</v>
      </c>
      <c r="G159" s="23" t="s">
        <v>2</v>
      </c>
      <c r="H159" s="24" t="s">
        <v>0</v>
      </c>
    </row>
    <row r="160" spans="2:8" x14ac:dyDescent="0.25">
      <c r="B160" s="128" t="s">
        <v>98</v>
      </c>
      <c r="C160" s="128"/>
      <c r="D160" s="128"/>
      <c r="E160" s="38" t="str">
        <f>+VLOOKUP(C156,'[3]Hoja1 (2)'!$A$1:$G$113,4,0)</f>
        <v>0.00138*LENA</v>
      </c>
      <c r="F160" s="38" t="str">
        <f>+VLOOKUP(C156,'[3]Hoja1 (2)'!$A$1:$G$113,2,0)</f>
        <v>0.000156*LENA</v>
      </c>
      <c r="G160" s="38" t="str">
        <f>+VLOOKUP(C156,'[3]Hoja1 (2)'!$A$1:$G$113,3,0)</f>
        <v>1.45*LENA</v>
      </c>
      <c r="H160" s="38" t="str">
        <f>+VLOOKUP(C156,'[3]Hoja1 (2)'!$A$1:$G$113,5,0)</f>
        <v>0.000338*LENA</v>
      </c>
    </row>
    <row r="161" spans="2:8" x14ac:dyDescent="0.25">
      <c r="B161" s="129" t="s">
        <v>99</v>
      </c>
      <c r="C161" s="130"/>
      <c r="D161" s="131"/>
      <c r="E161" s="38" t="str">
        <f>+VLOOKUP(C157,[4]Hoja1!$B$1:$F$24,3,0)</f>
        <v>N/A</v>
      </c>
      <c r="F161" s="38" t="str">
        <f>+VLOOKUP(C157,[4]Hoja1!$B$1:$F$24,4,0)</f>
        <v>N/A</v>
      </c>
      <c r="G161" s="38" t="str">
        <f>+VLOOKUP(C157,[4]Hoja1!$B$1:$F$24,5,0)</f>
        <v>N/A</v>
      </c>
      <c r="H161" s="38">
        <f>+VLOOKUP(C157,[4]Hoja1!$B$1:$F$24,2,0)</f>
        <v>95</v>
      </c>
    </row>
  </sheetData>
  <mergeCells count="23">
    <mergeCell ref="B8:C8"/>
    <mergeCell ref="B10:D10"/>
    <mergeCell ref="C13:D13"/>
    <mergeCell ref="B14:B19"/>
    <mergeCell ref="C12:D12"/>
    <mergeCell ref="C20:D20"/>
    <mergeCell ref="C21:D21"/>
    <mergeCell ref="C22:D22"/>
    <mergeCell ref="B25:D25"/>
    <mergeCell ref="C23:D23"/>
    <mergeCell ref="B27:D27"/>
    <mergeCell ref="B144:D144"/>
    <mergeCell ref="C146:D146"/>
    <mergeCell ref="C147:D147"/>
    <mergeCell ref="B26:D26"/>
    <mergeCell ref="B159:D159"/>
    <mergeCell ref="B160:D160"/>
    <mergeCell ref="B161:D161"/>
    <mergeCell ref="B148:B153"/>
    <mergeCell ref="C154:D154"/>
    <mergeCell ref="C155:D155"/>
    <mergeCell ref="C156:D156"/>
    <mergeCell ref="C157:D157"/>
  </mergeCells>
  <dataValidations count="2">
    <dataValidation type="list" allowBlank="1" showInputMessage="1" showErrorMessage="1" sqref="C22:D22 C156:D156">
      <formula1>$A$31:$A$142</formula1>
    </dataValidation>
    <dataValidation type="list" allowBlank="1" showInputMessage="1" showErrorMessage="1" sqref="C23 C157">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7kVe63deEpuZhr1lusHQEv6ZIT3Tz2kohZwX2YIrne4=</DigestValue>
    </Reference>
    <Reference Type="http://www.w3.org/2000/09/xmldsig#Object" URI="#idOfficeObject">
      <DigestMethod Algorithm="http://www.w3.org/2001/04/xmlenc#sha256"/>
      <DigestValue>V2MjdhZZ67GCMZ8ylNj07FSU9bd+MeDUfD8Tc77l9ic=</DigestValue>
    </Reference>
    <Reference Type="http://uri.etsi.org/01903#SignedProperties" URI="#idSignedProperties">
      <Transforms>
        <Transform Algorithm="http://www.w3.org/TR/2001/REC-xml-c14n-20010315"/>
      </Transforms>
      <DigestMethod Algorithm="http://www.w3.org/2001/04/xmlenc#sha256"/>
      <DigestValue>vvalid32Mo0Ln9iY2bHPMtbpHLpBphk/wo/YRC/iRvY=</DigestValue>
    </Reference>
    <Reference Type="http://www.w3.org/2000/09/xmldsig#Object" URI="#idValidSigLnImg">
      <DigestMethod Algorithm="http://www.w3.org/2001/04/xmlenc#sha256"/>
      <DigestValue>ubkwjtQYm/0dnVdEM5DFxvzx0ZOrQL+UWk5MrhFMcqI=</DigestValue>
    </Reference>
    <Reference Type="http://www.w3.org/2000/09/xmldsig#Object" URI="#idInvalidSigLnImg">
      <DigestMethod Algorithm="http://www.w3.org/2001/04/xmlenc#sha256"/>
      <DigestValue>PWm/wZr7ZIGk2enFzK+ABFrSfKqMUAStva3uIaiOhDw=</DigestValue>
    </Reference>
  </SignedInfo>
  <SignatureValue>ODn6DXLl+M4Y1UpFZGPgBYKVgrl0ZtWGwm6BiTIenLM/4MgR7L+ZEZNQ7i6ExcmkKTOvzRmnS/4D
0DPaGH0IpbenU02muQWos0IFQsjaluwFl0/q7dWWOo5tgVm66HbfH6L4NA1JLG+cftR14sV6jFvs
LW97xjOvcN+2U+A029hLgbq8PLIXpEZTFNcmmw7FSj/aGAwRxeUOHqFHNmEyO43wDr250EcGzSS5
/SU90p6ULstvuhYNhCGqSWLhhn2O8SGALNwXJjnOkFB8u+BVnuGq7x96SqLJUYMsgKsIRDIkdLqn
CWyZvI/a3zPkMP/SDw4J5QKJ3cNuUAXErXztFQ==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MkwW04NXltDe2vOMzvcIEIFP+zAX0pcncOQ39ZpJ47A=</DigestValue>
      </Reference>
      <Reference URI="/xl/comments1.xml?ContentType=application/vnd.openxmlformats-officedocument.spreadsheetml.comments+xml">
        <DigestMethod Algorithm="http://www.w3.org/2001/04/xmlenc#sha256"/>
        <DigestValue>Jj5WNLioVS9vzT+3I9I/C3Q3QTGcehduufpWPhq6sJE=</DigestValue>
      </Reference>
      <Reference URI="/xl/comments2.xml?ContentType=application/vnd.openxmlformats-officedocument.spreadsheetml.comments+xml">
        <DigestMethod Algorithm="http://www.w3.org/2001/04/xmlenc#sha256"/>
        <DigestValue>XxSelkIobxtv1tMsGVsAPnSxyF+A94qb86Euskv9iWM=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aCQ16Q5n6fShygtQagQ6yXULdc5tkQal38ZH685BT/s=</DigestValue>
      </Reference>
      <Reference URI="/xl/drawings/vmlDrawing4.vml?ContentType=application/vnd.openxmlformats-officedocument.vmlDrawing">
        <DigestMethod Algorithm="http://www.w3.org/2001/04/xmlenc#sha256"/>
        <DigestValue>/+7vXoNmGKq7DRooehrgkvDrm5Ovd/BFSegRCA62MwA=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YmyBcB+nInamN4+9dHEKB3zw/rdjrv0MFss136QBpcc=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9qdn13vlp2O0tFGW605z0XHY6lo+N1nBuPj03uFziCA=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bAnUeQ5QTAWJuG80If7uygJe7Zmhg+tjHBVBEF8BHAo=</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K0MFLvWlJIjkClTqUkG3X5mPZbJMBDUpvyAI0pbKsV4=</DigestValue>
      </Reference>
      <Reference URI="/xl/media/image3.emf?ContentType=image/x-emf">
        <DigestMethod Algorithm="http://www.w3.org/2001/04/xmlenc#sha256"/>
        <DigestValue>NMVBOFg3I8Uo9Z5mk7RBptoHVkSn3yZf4t7CgrcHemk=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0UsGGjFdfLtwKCd6qMkQaBgS6xd9whdcNOzB5/kc/ko=</DigestValue>
      </Reference>
      <Reference URI="/xl/printerSettings/printerSettings3.bin?ContentType=application/vnd.openxmlformats-officedocument.spreadsheetml.printerSettings">
        <DigestMethod Algorithm="http://www.w3.org/2001/04/xmlenc#sha256"/>
        <DigestValue>0UsGGjFdfLtwKCd6qMkQaBgS6xd9whdcNOzB5/kc/ko=</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Le4K8OPptua5qnJllqxs73M0m9Hc2bzRT1M8tLsbA7I=</DigestValue>
      </Reference>
      <Reference URI="/xl/styles.xml?ContentType=application/vnd.openxmlformats-officedocument.spreadsheetml.styles+xml">
        <DigestMethod Algorithm="http://www.w3.org/2001/04/xmlenc#sha256"/>
        <DigestValue>cgrqQ3BCM7fYs+g9a94dkhMGm4vW8Kv2jYnF63AAqmY=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rR/r4X3F9lDItLdoNcmkvzFSfe13vpFARIB1ADu7pe8=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kv0wZTDfvtzeqwDe++qG8fzv4UVtpOLulZ/JSoxVoCM=</DigestValue>
      </Reference>
      <Reference URI="/xl/worksheets/sheet2.xml?ContentType=application/vnd.openxmlformats-officedocument.spreadsheetml.worksheet+xml">
        <DigestMethod Algorithm="http://www.w3.org/2001/04/xmlenc#sha256"/>
        <DigestValue>6Iw4W/F1/DB7E3Y/gliCFpjXhKnB4iM1k2UjiMRw4pk=</DigestValue>
      </Reference>
      <Reference URI="/xl/worksheets/sheet3.xml?ContentType=application/vnd.openxmlformats-officedocument.spreadsheetml.worksheet+xml">
        <DigestMethod Algorithm="http://www.w3.org/2001/04/xmlenc#sha256"/>
        <DigestValue>gebUNIDqz3d23YzLug7nabfFVqkWPLPwhnn+ZrMvbzo=</DigestValue>
      </Reference>
      <Reference URI="/xl/worksheets/sheet4.xml?ContentType=application/vnd.openxmlformats-officedocument.spreadsheetml.worksheet+xml">
        <DigestMethod Algorithm="http://www.w3.org/2001/04/xmlenc#sha256"/>
        <DigestValue>7vyhdQJuqy5SkJqy6EulPsXp8ZYz4++4aWCvnUBa+BM=</DigestValue>
      </Reference>
    </Manifest>
    <SignatureProperties>
      <SignatureProperty Id="idSignatureTime" Target="#idPackageSignature">
        <mdssi:SignatureTime xmlns:mdssi="http://schemas.openxmlformats.org/package/2006/digital-signature">
          <mdssi:Format>YYYY-MM-DDThh:mm:ssTZD</mdssi:Format>
          <mdssi:Value>2016-12-30T22:24:37Z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xESESaBEREhEiEUoKYSEREhEhEREREREREREREREREREREREREREREREREREREREREREREREREREREREREREREREREREREREREREREREREREREREREREQEREhEjsTESEREREiJ7hBIRERERERERERERERERERERERERERERERERERERERERERERERERERERERERERERERERERERERERERERERERERERERERERERERH/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xEREREREREREREREREREREREREREREREREhLPERISERERERERERERERERERGtEvAHEREh0KERIRQPO0ESkEJLcau/EhESESEREREREREREREREREREREQEREREREREREREREREREREREREREREREREhEhLtIRERERERERERERERERERESJLMnmwUSESaAQRERLgf/ESTYY5oi8KEhEhITERERERERERERERERERERH/EREREREREREREREREREREREREREREREREREhFIYiERIREREREREREREREREREp4ReYtBERHABBEhEnCpQSIot2AiKQQRESETERERERERERERERERERERARERERERERERERERERERERERERERERERERIRIRFgIRERERERERERERERERERESEeghHQuBIREruBETESqQchETi1jxOgwSERIREREREREREREREREREREf8REREREREREREREREREREREREREREREREhEREiEoURMRERERERERERERERERESEitRI723EhEZwMERIhaQ0hESS4qxHAgyEREREREREREREREREREREREBERERERERERERERERERERERERERERERERERIREREaUREREREREREREREREREhEREx6BEn37YREc3LMRIRHgBRIRFIAEFQhxESERERERERERERERERERER/x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2016-12-30T22:24:37Z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wAuE/RCwAAbAAYhNALAQAAAEBXvQsAAAAASATQCwMAAAC0KnNjmAvQCwAAAABIBNAL44VBYwMAAADshUFjAQAAAEAFyAtozXJjjmg5Y/w2NQCAAUd3DlxCd+BbQnf8NjUAZAEAAHtivXZ7Yr12+HG7CwAIAAAAAgAAAAAAABw3NQAQar12AAAAAAAAAABQODUABgAAAEQ4NQAGAAAAAAAAAAAAAABEODUAVDc1AOLqvHYAAAAAAAIAAAAANQAGAAAARDg1AAYAAABMEr52AAAAAAAAAABEODUABgAAAAAAAACANzUAii68dgAAAAAAAgAARDg1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PNqBYD4//8AAAAAAAAAAAAAAAAAAAAAEPNqBYD4//96lwAAAAA1AP48o3eMPTUA9XGndyWqdgL+////jOOid/Lgonf0iNALYBFvADiH0AscNzUAEGq9dgAAAAAAAAAAUDg1AAYAAABEODUABgAAAAIAAAAAAAAATIfQCwD6vwtMh9ALAAAAAAD6vwtsNzUAe2K9dntivXYAAAAAAAgAAAACAAAAAAAAdDc1ABBqvXYAAAAAAAAAAKo4NQAHAAAAnDg1AAcAAAAAAAAAAAAAAJw4NQCsNzUA4uq8dgAAAAAAAgAAAAA1AAcAAACcODUABwAAAEwSvnYAAAAAAAAAAJw4NQAHAAAAAAAAANg3NQCKLrx2AAAAAAACAACcODU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PCXvhcXAAAA8QPcAT6OTWPQrf8NAAAAAEQQIYYiAIoBIA0EhHCpNQBEqTUAuAzQCyANBIQErDUADY9NYyANBIQAAAAAWKwJCChUJgHwqjUAWNhyYx6YvhcAAAAAWNhyYyANAADwl74XFwAAAAAAAAAHAAAA8Je+FwAAAAAAAAAAeKk1AOJ5QWMgAAAA/////wAAAAAAAAAADgAAAAAAAAA4AAAAAQAAAAEAAAARAAAAEQAAABAAAAAAAAAAWKwJCChUJgEAqQEAAAAAAGEXCvo4qjUAOKo1ANB4TWMAAAAAZKw1AFisCQjgeE1jYRcK+vSpN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eBtuF1HqaPZBhLj2T//wAAAABQd35aAAAszzUASAJCdwAAAABIRWwAgM41AFDzUXcAAAAAAABDaGFyVXBwZXJXAAGjd1G34XVszzUAAAAAANjONQCAAUd3DlxCd+BbQnfYzjUAZAEAAHtivXZ7Yr128AlwAAAIAAAAAgAAAAAAAPjONQAQar12AAAAAAAAAAAy0DUACQAAACDQNQAJAAAAAAAAAAAAAAAg0DUAMM81AOLqvHYAAAAAAAIAAAAANQAJAAAAINA1AAkAAABMEr52AAAAAAAAAAAg0DUACQAAAAAAAABczzUAii68dgAAAAAAAgAAINA1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Gk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gbbhdR6mj2QYS49k//8AAAAAUHd+WgAALM81AEgCQncAAAAASEVsAIDONQBQ81F3AAAAAAAAQ2hhclVwcGVyVwABo3dRt+F1bM81AAAAAADYzjUAgAFHdw5cQnfgW0J32M41AGQBAAB7Yr12e2K9dvAJcAAACAAAAAIAAAAAAAD4zjUAEGq9dgAAAAAAAAAAMtA1AAkAAAAg0DUACQAAAAAAAAAAAAAAINA1ADDPNQDi6rx2AAAAAAACAAAAADUACQAAACDQNQAJAAAATBK+dgAAAAAAAAAAINA1AAkAAAAAAAAAXM81AIouvHYAAAAAAAIAACDQNQAJAAAAZHYACAAAAAAlAAAADAAAAAEAAAAYAAAADAAAAP8AAAISAAAADAAAAAEAAAAeAAAAGAAAACoAAAAFAAAAhQAAABYAAAAlAAAADAAAAAEAAABUAAAAqAAAACsAAAAFAAAAgwAAABUAAAABAAAAqwoNQgAADUIrAAAABQAAAA8AAABMAAAAAAAAAAAAAAAAAAAA//////////9sAAAARgBpAHIAbQBhACAAbgBvACAAdgDhAGwAaQBkAGEAN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UA/jyjd4w9NQD1cad3Jap2Av7///+M46J38uCid/SI0AtgEW8AOIfQCxw3NQAQar12AAAAAAAAAABQODUABgAAAEQ4NQAGAAAAAgAAAAAAAABMh9ALAPq/C0yH0AsAAAAAAPq/C2w3NQB7Yr12e2K9dgAAAAAACAAAAAIAAAAAAAB0NzUAEGq9dgAAAAAAAAAAqjg1AAcAAACcODUABwAAAAAAAAAAAAAAnDg1AKw3NQDi6rx2AAAAAAACAAAAADUABwAAAJw4NQAHAAAATBK+dgAAAAAAAAAAnDg1AAcAAAAAAAAA2Dc1AIouvHYAAAAAAAIAAJw4N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wAuE/RCwAAbAAYhNALAQAAAEBXvQsAAAAASATQCwMAAAC0KnNjmAvQCwAAAABIBNAL44VBYwMAAADshUFjAQAAAEAFyAtozXJjjmg5Y/w2NQCAAUd3DlxCd+BbQnf8NjUAZAEAAHtivXZ7Yr12+HG7CwAIAAAAAgAAAAAAABw3NQAQar12AAAAAAAAAABQODUABgAAAEQ4NQAGAAAAAAAAAAAAAABEODUAVDc1AOLqvHYAAAAAAAIAAAAANQAGAAAARDg1AAYAAABMEr52AAAAAAAAAABEODUABgAAAAAAAACANzUAii68dgAAAAAAAgAARDg1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AJCAAAAAAYQFMO/p1Cd9isZGQfFQG80K3/DQAAAABODyFdIgCKARypNQBe9C9knKk1AAAAAABYrAkI3Ko1ACSIgBLkqTUAUwBlAGcAbwBlACAAVQBJAAAAAAAAAAAAJeQvZOEAAABYqTUAmjNOY+jv2AvhAAAAAQAAADZAUw4AADUAOjNOYwQAAAAFAAAAAAAAAAAAAAAAAAAANkBTDmSrNQAk3y9kkPDFCwQAAABYrAkIAAAAAKXjL2QQAAAAAAAAAFMAZQBnAG8AZQAgAFUASQAAAAr6OKo1ADiqNQDhAAAAAAAAABhAUw4AAAAAAQAAAAAAAAD0qTU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D//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fWpHaTzcVnCQtfsthPXu5oEuD4RCCUiAi7VcBaHSAQY=</DigestValue>
    </Reference>
    <Reference Type="http://www.w3.org/2000/09/xmldsig#Object" URI="#idOfficeObject">
      <DigestMethod Algorithm="http://www.w3.org/2001/04/xmlenc#sha256"/>
      <DigestValue>W3qfT3n+HouQZH5SlN1xyM0GBm7GP7PhSKPuQEkG1Jg=</DigestValue>
    </Reference>
    <Reference Type="http://uri.etsi.org/01903#SignedProperties" URI="#idSignedProperties">
      <Transforms>
        <Transform Algorithm="http://www.w3.org/TR/2001/REC-xml-c14n-20010315"/>
      </Transforms>
      <DigestMethod Algorithm="http://www.w3.org/2001/04/xmlenc#sha256"/>
      <DigestValue>GeGnuu1kXW/3mPsvzP40Y8SDjY3kLJbIR/Qz8CJyn+Q=</DigestValue>
    </Reference>
    <Reference Type="http://www.w3.org/2000/09/xmldsig#Object" URI="#idValidSigLnImg">
      <DigestMethod Algorithm="http://www.w3.org/2001/04/xmlenc#sha256"/>
      <DigestValue>3Wl7tMlgpVtQ1DHJ4Rl4fEt507knUr/CE+3ZZUKPDxk=</DigestValue>
    </Reference>
    <Reference Type="http://www.w3.org/2000/09/xmldsig#Object" URI="#idInvalidSigLnImg">
      <DigestMethod Algorithm="http://www.w3.org/2001/04/xmlenc#sha256"/>
      <DigestValue>gRpFVFT8QPEgsg6gH9FMaUd3HeqgBhBYfqWIFIgCfdI=</DigestValue>
    </Reference>
  </SignedInfo>
  <SignatureValue>IaR7T9p6MSMrNL33rzVDDiLfC3T/wr0PrcYyOT8M4km3rXCj6zCVq9x2F1/Ucd2wy5C3DaxsK9nR
yYTLMHP3BDhAq0RawUXeNBcDE8Ndzwq9BhRN2Vw65SaOtPFf4LSpHbhgD8CvD0NTzRekXx2RfAkR
1zXWxuEC/QjX6x1O+AG7lBJAwVRgFof5O7EtPpFyiSB72RxvK23AaN/WUJcie/4KGPrYn1QIcbKz
WWUVY/QhZLYz4BObcvUoRymFNFs2HkQ+Dvy/FM9etguVLJcPgeZewli6axhZZGTlboeA+3YRS7FH
wN+aq3VOfPwObYkRQ7UDgx4gHQw8N6Sh+rjDBw==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MkwW04NXltDe2vOMzvcIEIFP+zAX0pcncOQ39ZpJ47A=</DigestValue>
      </Reference>
      <Reference URI="/xl/comments1.xml?ContentType=application/vnd.openxmlformats-officedocument.spreadsheetml.comments+xml">
        <DigestMethod Algorithm="http://www.w3.org/2001/04/xmlenc#sha256"/>
        <DigestValue>Jj5WNLioVS9vzT+3I9I/C3Q3QTGcehduufpWPhq6sJE=</DigestValue>
      </Reference>
      <Reference URI="/xl/comments2.xml?ContentType=application/vnd.openxmlformats-officedocument.spreadsheetml.comments+xml">
        <DigestMethod Algorithm="http://www.w3.org/2001/04/xmlenc#sha256"/>
        <DigestValue>XxSelkIobxtv1tMsGVsAPnSxyF+A94qb86Euskv9iWM=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e46FU0CBHKCUcC4yC6TmY2Vw9HRX6W3snfBjDzTfQWo=</DigestValue>
      </Reference>
      <Reference URI="/xl/drawings/drawing3.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D1bhBKxEdyfNZpSNLw1MK0AApMiB/j3BtE9KvPI0kKQ=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aCQ16Q5n6fShygtQagQ6yXULdc5tkQal38ZH685BT/s=</DigestValue>
      </Reference>
      <Reference URI="/xl/drawings/vmlDrawing4.vml?ContentType=application/vnd.openxmlformats-officedocument.vmlDrawing">
        <DigestMethod Algorithm="http://www.w3.org/2001/04/xmlenc#sha256"/>
        <DigestValue>/+7vXoNmGKq7DRooehrgkvDrm5Ovd/BFSegRCA62MwA=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YmyBcB+nInamN4+9dHEKB3zw/rdjrv0MFss136QBpcc=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9qdn13vlp2O0tFGW605z0XHY6lo+N1nBuPj03uFziCA=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bAnUeQ5QTAWJuG80If7uygJe7Zmhg+tjHBVBEF8BHAo=</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K0MFLvWlJIjkClTqUkG3X5mPZbJMBDUpvyAI0pbKsV4=</DigestValue>
      </Reference>
      <Reference URI="/xl/media/image3.emf?ContentType=image/x-emf">
        <DigestMethod Algorithm="http://www.w3.org/2001/04/xmlenc#sha256"/>
        <DigestValue>NMVBOFg3I8Uo9Z5mk7RBptoHVkSn3yZf4t7CgrcHemk=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0UsGGjFdfLtwKCd6qMkQaBgS6xd9whdcNOzB5/kc/ko=</DigestValue>
      </Reference>
      <Reference URI="/xl/printerSettings/printerSettings3.bin?ContentType=application/vnd.openxmlformats-officedocument.spreadsheetml.printerSettings">
        <DigestMethod Algorithm="http://www.w3.org/2001/04/xmlenc#sha256"/>
        <DigestValue>0UsGGjFdfLtwKCd6qMkQaBgS6xd9whdcNOzB5/kc/ko=</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Le4K8OPptua5qnJllqxs73M0m9Hc2bzRT1M8tLsbA7I=</DigestValue>
      </Reference>
      <Reference URI="/xl/styles.xml?ContentType=application/vnd.openxmlformats-officedocument.spreadsheetml.styles+xml">
        <DigestMethod Algorithm="http://www.w3.org/2001/04/xmlenc#sha256"/>
        <DigestValue>cgrqQ3BCM7fYs+g9a94dkhMGm4vW8Kv2jYnF63AAqmY=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rR/r4X3F9lDItLdoNcmkvzFSfe13vpFARIB1ADu7pe8=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kv0wZTDfvtzeqwDe++qG8fzv4UVtpOLulZ/JSoxVoCM=</DigestValue>
      </Reference>
      <Reference URI="/xl/worksheets/sheet2.xml?ContentType=application/vnd.openxmlformats-officedocument.spreadsheetml.worksheet+xml">
        <DigestMethod Algorithm="http://www.w3.org/2001/04/xmlenc#sha256"/>
        <DigestValue>6Iw4W/F1/DB7E3Y/gliCFpjXhKnB4iM1k2UjiMRw4pk=</DigestValue>
      </Reference>
      <Reference URI="/xl/worksheets/sheet3.xml?ContentType=application/vnd.openxmlformats-officedocument.spreadsheetml.worksheet+xml">
        <DigestMethod Algorithm="http://www.w3.org/2001/04/xmlenc#sha256"/>
        <DigestValue>gebUNIDqz3d23YzLug7nabfFVqkWPLPwhnn+ZrMvbzo=</DigestValue>
      </Reference>
      <Reference URI="/xl/worksheets/sheet4.xml?ContentType=application/vnd.openxmlformats-officedocument.spreadsheetml.worksheet+xml">
        <DigestMethod Algorithm="http://www.w3.org/2001/04/xmlenc#sha256"/>
        <DigestValue>7vyhdQJuqy5SkJqy6EulPsXp8ZYz4++4aWCvnUBa+BM=</DigestValue>
      </Reference>
    </Manifest>
    <SignatureProperties>
      <SignatureProperty Id="idSignatureTime" Target="#idPackageSignature">
        <mdssi:SignatureTime xmlns:mdssi="http://schemas.openxmlformats.org/package/2006/digital-signature">
          <mdssi:Format>YYYY-MM-DDThh:mm:ssTZD</mdssi:Format>
          <mdssi:Value>2016-12-30T22:26:06Z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H///////////////////////////////////gAP//////////////////////////////////4Af//////////////////////////////////+AA///////////////////////////////////gAP//////////////////////////////////4EL//////////////////////////////////+AA///////////////////////////////////g////////////////////////////////////4AD//////////////////////////////////+A////////////////////////////////////gP///////////////////////////////////4AD//////////////////////////////////+AA///////////////////////////////////g////////////////////////////////////4AD//////////////////////////////////+AA///////////////////////////////////gyv//////////////////////////////////4P///////////////////////////////////+BM///////////////////////////////////gAP//////////////////////////////////4AD//////////////////////////////////+AA///////////////////////////////////g////////////////////////////////////4AD//////////////////////////////////+AA///////////////////////////////////gAP//////////////////////////////////4AD//////////////////////////////////+AA///////////////////////////////////gXP//////////////////////////////////4AD//////////////////////////////////+AA///////////////////////////////////gB///////////////////////////////////4AD//////////////////////////////////+AA///////////////////////////////////gQv//////////////////////////////////4P///////////////////////////////////+D////////////////////////////////////g////////////////////////////////////4P///////////////////////////////////+D////////////////////////////////////g////////////////////////////////////4AD//////////////////////////////////+D////////////////////////////////////gAP//////////////////////////////////4AD//////////////////////////////////+DK///////////////////////////////////gAP//////////////////////////////////4HL//////////////////////////////////+AA///////////////////////////////////gAP//////////////////////////////////4AD//////////////////////////////////+BM///////////////////////////////////gAP//////////////////////////////////4AD//////////////////////////////////+AA///////////////////////////////////gAP//////////////////////////////////4AD//////////////////////////////////+AA///////////////////////////////////gDv//////////////////////////////////4AD//////////////////////////////////+AA///////////////////////////////////g////////////////////////////////////4P///////////////////////////////////+D////////////////////////////////////gAP//////////////////////////////////4AD//////////////////////////////////+D////////////////////////////////////gAP//////////////////////////////////4AD//////////////////////////////////+AA///////////////////////////////////gAP//////////////////////////////////4AD//////////////////////////////////+AA///////////////////////////////////gAP//////////////////////////////////4AD//////////////////////////////////+AA///////////////////////////////////gAP//////////////////////////////////4AD//////////////////////////////////+AA///////////////////////////////////gAP//////////////////////////////////4AD//////////////////////////////////+AA///////////////////////////////////gAP//////////////////////////////////4AD//////////////////////////////////+CX///////////////////////////////////gAP//////////////////////////////////4AD//////////////////////////////////+AA///////////////////////////////////gAP//////////////////////////////////4AD//////////////////////////////////+D////////////////////////////////////g////////////////////////////////////4P///////////////////////////////////+D////////////////////////////////////g////////////////////////////////////4P///////////////////////////////////+AA///////////////////////////////////gAP//////////////////////////////////4AD//////////////////////////////////+AA///////////////////////////////////gAP//////////////////////////////////4AD//////////////////////////////////+AA///////////////////////////////////gAP//////////////////////////////////4AD//////////////////////////////////+AA///////////////////////////////////gAP//////////////////////////////////4AD//////////////////////////////////+AA///////////////////////////////////gAP//////////////////////////////////4AD//////////////////////////////////+AA///////////////////////////////////gAP//////////////////////////////////4AD//////////////////////////////////+AA///////////////////////////////////gQ///////////////////////////////////4AD//////////////////////////////////+AA///////////////////////////////////gAP//////////////////////////////////4AD//////////////////////////////////+AH///////////////////////////////////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2016-12-30T22:26:06Z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0AiJIaFLDQGhTwU20AAQAAAKCFAQkAAAAAQHY6CbDQGhTwU20AkH06CQAAAABAdjoJlR4OXAMAAACcHg5cAQAAALDcMgkIgkRcwFoLXJQzQgCAAZR0DlyPdOBbj3SUM0IAZAEAAI1iznSNYs50oAA2CQAIAAAAAgAAAAAAALQzQgAias50AAAAAAAAAADoNEIABgAAANw0QgAGAAAAAAAAAAAAAADcNEIA7DNCAO7qzXQAAAAAAAIAAAAAQgAGAAAA3DRCAAYAAABMEs90AAAAAAAAAADcNEIABgAAAAAAAAAYNEIAlS7NdAAAAAAAAgAA3DRCAAYAAABkdgAIAAAAACUAAAAMAAAAAQAAABgAAAAMAAAAAAAAAhIAAAAMAAAAAQAAABYAAAAMAAAACAAAAFQAAABUAAAADAAAADcAAAAgAAAAWgAAAAEAAACrCg1CchwNQgwAAABbAAAAAQAAAEwAAAAEAAAACwAAADcAAAAiAAAAWwAAAFAAAABYAAAAFQAAABYAAAAMAAAAAAAAAFIAAABwAQAAAgAAABQAAAAJAAAAAAAAAAAAAAC8AgAAAAAAAAECAiJTAHkAcwB0AGUAbQAAAAAAAAAAABcBAAAAAAAALDNuAoD4//8AAAAAAAAAAAAAAAAAAAAAEDNuAoD4//86lwAAAABCAP488XYkOkIA9XH1dpTzqgL+////jOPwdvLg8HZkzTEJcLhxAKjLMQm0M0IAImrOdAAAAAAAAAAA6DRCAAYAAADcNEIABgAAAAAAAAAAAAAAvMsxCWAAEwm8yzEJAAAAAGAAEwkENEIAjWLOdI1iznQAAAAAAAgAAAACAAAAAAAADDRCACJqznQAAAAAAAAAAEI1QgAHAAAANDVCAAcAAAAAAAAAAAAAADQ1QgBENEIA7urNdAAAAAAAAgAAAABCAAcAAAA0NUIABwAAAEwSz3QAAAAAAAAAADQ1QgAHAAAAAAAAAHA0QgCVLs10AAAAAAACAAA0NUI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EIA2b8OXEC5dIb8uXSG4uAbXJjTMAYA4iUJbAMVCQcVIdMiAIoBJKVCAPikQgBQezoJIA0AhLynQgCx4RtcIA0AhAAAAACY0zAG+B40BqimQgDQsURcbgMVCQAAAADQsURcIA0AAGwDFQkBAAAAAAAAAAcAAABsAxUJAAAAAAAAAAAspUIAZM4NXCAAAAD/////AAAAAAAAAAAVAAAAAAAAAHAAAAABAAAAAQAAACQAAAAkAAAAEAAAAAAAAAAAADAG+B40BgGlAQD//////xQKm+ylQgDspUIAerEbXAAAAAAcqEIAmNMwBoqxG1z/FAqb0DwuCaylQg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B///////////////////////////////////wAD//////////////////////////////////8AH///////////////////////////////////AAP//////////////////////////////////wAD//////////////////////////////////8BC///////////////////////////////////AAP//////////////////////////////////wP///////////////////////////////////8AA///////////////////////////////////AP///////////////////////////////////wD///////////////////////////////////8AA///////////////////////////////////AAP//////////////////////////////////wP///////////////////////////////////8AA///////////////////////////////////AAP//////////////////////////////////wMr//////////////////////////////////8D////////////////////////////////////ATP//////////////////////////////////wAD//////////////////////////////////8AA///////////////////////////////////AAP//////////////////////////////////wP///////////////////////////////////8AA///////////////////////////////////AAP//////////////////////////////////wAD//////////////////////////////////8AA///////////////////////////////////AAP//////////////////////////////////wFz//////////////////////////////////8AA///////////////////////////////////AAP//////////////////////////////////wAf//////////////////////////////////8AA///////////////////////////////////AAP//////////////////////////////////wEL//////////////////////////////////8D////////////////////////////////////A////////////////////////////////////wP///////////////////////////////////8D////////////////////////////////////A////////////////////////////////////wP///////////////////////////////////8AA///////////////////////////////////A////////////////////////////////////wAD//////////////////////////////////8AA///////////////////////////////////Ayv//////////////////////////////////wAD//////////////////////////////////8By///////////////////////////////////AAP//////////////////////////////////wAD//////////////////////////////////8AA///////////////////////////////////ATP//////////////////////////////////wAD//////////////////////////////////8AA///////////////////////////////////AAP//////////////////////////////////wAD//////////////////////////////////8AA///////////////////////////////////AAP//////////////////////////////////wA7//////////////////////////////////8AA///////////////////////////////////AAP//////////////////////////////////wP///////////////////////////////////8D////////////////////////////////////A////////////////////////////////////wAD//////////////////////////////////8AA///////////////////////////////////A////////////////////////////////////wAD//////////////////////////////////8AA///////////////////////////////////AAP//////////////////////////////////wAD//////////////////////////////////8AA///////////////////////////////////AAP//////////////////////////////////wAD//////////////////////////////////8AA///////////////////////////////////AAP//////////////////////////////////wAD//////////////////////////////////8AA///////////////////////////////////AAP//////////////////////////////////wAD//////////////////////////////////8AA///////////////////////////////////AAP//////////////////////////////////wAD//////////////////////////////////8AA///////////////////////////////////Al///////////////////////////////////wAD//////////////////////////////////8AA///////////////////////////////////AAP//////////////////////////////////wAD//////////////////////////////////8AA///////////////////////////////////A////////////////////////////////////wP///////////////////////////////////8D////////////////////////////////////A////////////////////////////////////wP///////////////////////////////////8D////////////////////////////////////AAP//////////////////////////////////wAD//////////////////////////////////8AA///////////////////////////////////AAP//////////////////////////////////wAD//////////////////////////////////8AA///////////////////////////////////AAP//////////////////////////////////wAD//////////////////////////////////8AA///////////////////////////////////AAP//////////////////////////////////wAD//////////////////////////////////8AA///////////////////////////////////AAP//////////////////////////////////wAD//////////////////////////////////8AA///////////////////////////////////AAP//////////////////////////////////wAD//////////////////////////////////8AA///////////////////////////////////AAP//////////////////////////////////wEP//////////////////////////////////8AA///////////////////////////////////AAP//////////////////////////////////wAD//////////////////////////////////8AA///////////////////////////////////AB///////////////////////////////////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pjqGHRYiGddKCxnXf//AAAAAEx1floAAMTLQgBIAo90AAAAADBRbQAYy0IAUPNNdQAAAAAAAENoYXJVcHBlclcAAfF2SOoYdATMQgAAAAAAcMtCAIABlHQOXI904FuPdHDLQgBkAQAAjWLOdI1iznTAwnIAAAgAAAACAAAAAAAAkMtCACJqznQAAAAAAAAAAMrMQgAJAAAAuMxCAAkAAAAAAAAAAAAAALjMQgDIy0IA7urNdAAAAAAAAgAAAABCAAkAAAC4zEIACQAAAEwSz3QAAAAAAAAAALjMQgAJAAAAAAAAAPTLQgCVLs10AAAAAAACAAC4zEI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mOoYdFiIZ10oLGdd//8AAAAATHV+WgAAxMtCAEgCj3QAAAAAMFFtABjLQgBQ8011AAAAAAAAQ2hhclVwcGVyVwAB8XZI6hh0BMxCAAAAAABwy0IAgAGUdA5cj3TgW490cMtCAGQBAACNYs50jWLOdMDCcgAACAAAAAIAAAAAAACQy0IAImrOdAAAAAAAAAAAysxCAAkAAAC4zEIACQAAAAAAAAAAAAAAuMxCAMjLQgDu6s10AAAAAAACAAAAAEIACQAAALjMQgAJAAAATBLPdAAAAAAAAAAAuMxCAAkAAAAAAAAA9MtCAJUuzXQAAAAAAAIAALjMQgAJAAAAZHYACAAAAAAlAAAADAAAAAEAAAAYAAAADAAAAP8AAAISAAAADAAAAAEAAAAeAAAAGAAAACoAAAAFAAAAhQAAABYAAAAlAAAADAAAAAEAAABUAAAAqAAAACsAAAAFAAAAgwAAABUAAAABAAAAqwoNQnIcDUIrAAAABQAAAA8AAABMAAAAAAAAAAAAAAAAAAAA//////////9sAAAARgBpAHIAbQBhACAAbgBvACAAdgDhAGwAaQBkAGEAQg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EIA/jzxdiQ6QgD1cfV2lPOqAv7///+M4/B28uDwdmTNMQlwuHEAqMsxCbQzQgAias50AAAAAAAAAADoNEIABgAAANw0QgAGAAAAAAAAAAAAAAC8yzEJYAATCbzLMQkAAAAAYAATCQQ0QgCNYs50jWLOdAAAAAAACAAAAAIAAAAAAAAMNEIAImrOdAAAAAAAAAAAQjVCAAcAAAA0NUIABwAAAAAAAAAAAAAANDVCAEQ0QgDu6s10AAAAAAACAAAAAEIABwAAADQ1QgAHAAAATBLPdAAAAAAAAAAANDVCAAcAAAAAAAAAcDRCAJUuzXQAAAAAAAIAADQ1Q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0AiJIaFLDQGhTwU20AAQAAAKCFAQkAAAAAQHY6CbDQGhTwU20AkH06CQAAAABAdjoJlR4OXAMAAACcHg5cAQAAALDcMgkIgkRcwFoLXJQzQgCAAZR0DlyPdOBbj3SUM0IAZAEAAI1iznSNYs50oAA2CQAIAAAAAgAAAAAAALQzQgAias50AAAAAAAAAADoNEIABgAAANw0QgAGAAAAAAAAAAAAAADcNEIA7DNCAO7qzXQAAAAAAAIAAAAAQgAGAAAA3DRCAAYAAABMEs90AAAAAAAAAADcNEIABgAAAAAAAAAYNEIAlS7NdAAAAAAAAgAA3DRC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wBlCWfhT+nY90b4lsXGUaAX8AAAAAAOIlCZCmQgB+GiFCIgCKAUmMbFxQpUIAAAAAAJjTMAaQpkIAJIiAEpilQgDZi2xcUwBlAGcAbwBlACAAVQBJAAAAAAD1i2xcaKZCAOEAAAAQpUIAS+QcXGgKGxThAAAAAQAAAG6WfhQAAEIA6uMcXAQAAAAFAAAAAAAAAAAAAAAAAAAAbpZ+FBynQgAli2xcmDsyCQQAAACY0zAGAAAAAEmLbFwAAAAAAABlAGcAbwBlACAAVQBJAAAACkLspUIA7KVCAOEAAACIpUIAAAAAAFCWfhQAAAAAAQAAAAAAAACspUI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f//////////////////////////////////8AA///////////////////////////////////AB///////////////////////////////////wAD//////////////////////////////////8AA///////////////////////////////////AQv//////////////////////////////////wAD//////////////////////////////////8D////////////////////////////////////AAP//////////////////////////////////wD///////////////////////////////////8A////////////////////////////////////AAP//////////////////////////////////wAD//////////////////////////////////8D////////////////////////////////////AAP//////////////////////////////////wAD//////////////////////////////////8DK///////////////////////////////////A////////////////////////////////////wEz//////////////////////////////////8AA///////////////////////////////////AAP//////////////////////////////////wAD//////////////////////////////////8D////////////////////////////////////AAP//////////////////////////////////wAD//////////////////////////////////8AA///////////////////////////////////AAP//////////////////////////////////wAD//////////////////////////////////8Bc///////////////////////////////////AAP//////////////////////////////////wAD//////////////////////////////////8AH///////////////////////////////////AAP//////////////////////////////////wAD//////////////////////////////////8BC///////////////////////////////////A////////////////////////////////////wP///////////////////////////////////8D////////////////////////////////////A////////////////////////////////////wP///////////////////////////////////8D////////////////////////////////////AAP//////////////////////////////////wP///////////////////////////////////8AA///////////////////////////////////AAP//////////////////////////////////wMr//////////////////////////////////8AA///////////////////////////////////Acv//////////////////////////////////wAD//////////////////////////////////8AA///////////////////////////////////AAP//////////////////////////////////wEz//////////////////////////////////8AA///////////////////////////////////AAP//////////////////////////////////wAD//////////////////////////////////8AA///////////////////////////////////AAP//////////////////////////////////wAD//////////////////////////////////8AO///////////////////////////////////AAP//////////////////////////////////wAD//////////////////////////////////8D////////////////////////////////////A////////////////////////////////////wP///////////////////////////////////8AA///////////////////////////////////AAP//////////////////////////////////wP///////////////////////////////////8AA///////////////////////////////////AAP//////////////////////////////////wAD//////////////////////////////////8AA///////////////////////////////////AAP//////////////////////////////////wAD//////////////////////////////////8AA///////////////////////////////////AAP//////////////////////////////////wAD//////////////////////////////////8AA///////////////////////////////////AAP//////////////////////////////////wAD//////////////////////////////////8AA///////////////////////////////////AAP//////////////////////////////////wAD//////////////////////////////////8AA///////////////////////////////////AAP//////////////////////////////////wJf//////////////////////////////////8AA///////////////////////////////////AAP//////////////////////////////////wAD//////////////////////////////////8AA///////////////////////////////////AAP//////////////////////////////////wP///////////////////////////////////8D////////////////////////////////////A////////////////////////////////////wP///////////////////////////////////8D////////////////////////////////////A////////////////////////////////////wAD//////////////////////////////////8AA///////////////////////////////////AAP//////////////////////////////////wAD//////////////////////////////////8AA///////////////////////////////////AAP//////////////////////////////////wAD//////////////////////////////////8AA///////////////////////////////////AAP//////////////////////////////////wAD//////////////////////////////////8AA///////////////////////////////////AAP//////////////////////////////////wAD//////////////////////////////////8AA///////////////////////////////////AAP//////////////////////////////////wAD//////////////////////////////////8AA///////////////////////////////////AAP//////////////////////////////////wAD//////////////////////////////////8BD///////////////////////////////////AAP//////////////////////////////////wAD//////////////////////////////////8AA///////////////////////////////////AAP//////////////////////////////////wAf//////////////////////////////////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va8+rSoVm3ruVQVOno0Z3XNW6/c=</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OwWbvlRHJwXg/0U3Ii/lRbZ3N04=</DigestValue>
    </Reference>
    <Reference URI="#idValidSigLnImg" Type="http://www.w3.org/2000/09/xmldsig#Object">
      <DigestMethod Algorithm="http://www.w3.org/2000/09/xmldsig#sha1"/>
      <DigestValue>MvoHlWpTtvCz3UA2+wxEWfDoO7k=</DigestValue>
    </Reference>
    <Reference URI="#idInvalidSigLnImg" Type="http://www.w3.org/2000/09/xmldsig#Object">
      <DigestMethod Algorithm="http://www.w3.org/2000/09/xmldsig#sha1"/>
      <DigestValue>rseCULwUq/pkyojZ5b4KafOyjMQ=</DigestValue>
    </Reference>
  </SignedInfo>
  <SignatureValue>WYegNE052dOGpyMT9DRVw8d6It7zbdbJGFn6XO4NID1iCatRpYuJqs3dh5DKCGYNj8DKxf2PPNAm
7PMiawoCk05wIwRdG6D5jA/DXPOamBYfO2Y4f2qrxdJ+Sha9owOZBKkKEr2cROkoeetWly6J21rM
7vbQ3B6pqAq0XWMU9hrEUAKTGxkS3VhtWwsK/0+4z204CKIR1+ivHnIjyIwae78owZwMz+XJGg5Z
ZarZyVOg+rsQ06pV31qMQj9dcLVc+nyL4j9RhkLptVg2BFLza1T/YFCM7je3jiIrsNdkKHUJ965Z
OgypjAdRa4A6YzpScfEIhcGLJS3XK6qDBg+niA==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zn8T75+CZDX1wSr6phyFASYrfWc=</DigestValue>
      </Reference>
      <Reference URI="/xl/media/image3.emf?ContentType=image/x-emf">
        <DigestMethod Algorithm="http://www.w3.org/2000/09/xmldsig#sha1"/>
        <DigestValue>nuJv6Jhdz/pNzg8duic/q0u6XC4=</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UzaG4IJf4q6E1Rj+88DT1uDAkTM=</DigestValue>
      </Reference>
      <Reference URI="/xl/media/image2.emf?ContentType=image/x-emf">
        <DigestMethod Algorithm="http://www.w3.org/2000/09/xmldsig#sha1"/>
        <DigestValue>3Yh309cI/QvXxk/uMkc9Voe4gBg=</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mqUvJ7PK+wNY1op2obRnoQDvpiU=</DigestValue>
      </Reference>
      <Reference URI="/xl/sharedStrings.xml?ContentType=application/vnd.openxmlformats-officedocument.spreadsheetml.sharedStrings+xml">
        <DigestMethod Algorithm="http://www.w3.org/2000/09/xmldsig#sha1"/>
        <DigestValue>TPzAwjDLRMhQ/MVCqYa/whMgCgs=</DigestValue>
      </Reference>
      <Reference URI="/xl/printerSettings/printerSettings1.bin?ContentType=application/vnd.openxmlformats-officedocument.spreadsheetml.printerSettings">
        <DigestMethod Algorithm="http://www.w3.org/2000/09/xmldsig#sha1"/>
        <DigestValue>TWZz8c9FKvYTAyHFvldixGBSZMI=</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comments2.xml?ContentType=application/vnd.openxmlformats-officedocument.spreadsheetml.comments+xml">
        <DigestMethod Algorithm="http://www.w3.org/2000/09/xmldsig#sha1"/>
        <DigestValue>bBvlGOLVS072nNMLpAtR+gKbaEQ=</DigestValue>
      </Reference>
      <Reference URI="/xl/printerSettings/printerSettings4.bin?ContentType=application/vnd.openxmlformats-officedocument.spreadsheetml.printerSettings">
        <DigestMethod Algorithm="http://www.w3.org/2000/09/xmldsig#sha1"/>
        <DigestValue>aDpAWg6l3IyU8iXCdAOvuYk6GGI=</DigestValue>
      </Reference>
      <Reference URI="/xl/calcChain.xml?ContentType=application/vnd.openxmlformats-officedocument.spreadsheetml.calcChain+xml">
        <DigestMethod Algorithm="http://www.w3.org/2000/09/xmldsig#sha1"/>
        <DigestValue>tbQcUngTaponHoLmCuKOOtSjdkk=</DigestValue>
      </Reference>
      <Reference URI="/xl/printerSettings/printerSettings2.bin?ContentType=application/vnd.openxmlformats-officedocument.spreadsheetml.printerSettings">
        <DigestMethod Algorithm="http://www.w3.org/2000/09/xmldsig#sha1"/>
        <DigestValue>TWZz8c9FKvYTAyHFvldixGBSZMI=</DigestValue>
      </Reference>
      <Reference URI="/xl/externalLinks/externalLink1.xml?ContentType=application/vnd.openxmlformats-officedocument.spreadsheetml.externalLink+xml">
        <DigestMethod Algorithm="http://www.w3.org/2000/09/xmldsig#sha1"/>
        <DigestValue>o2WJj8A6cpppDPyjbNtsKg2qzAY=</DigestValue>
      </Reference>
      <Reference URI="/xl/externalLinks/externalLink2.xml?ContentType=application/vnd.openxmlformats-officedocument.spreadsheetml.externalLink+xml">
        <DigestMethod Algorithm="http://www.w3.org/2000/09/xmldsig#sha1"/>
        <DigestValue>zkOEaSVA2w5CIb43eA8mIrhnN6k=</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3.bin?ContentType=application/vnd.openxmlformats-officedocument.spreadsheetml.printerSettings">
        <DigestMethod Algorithm="http://www.w3.org/2000/09/xmldsig#sha1"/>
        <DigestValue>TWZz8c9FKvYTAyHFvldixGBSZMI=</DigestValue>
      </Reference>
      <Reference URI="/xl/media/image7.png?ContentType=image/png">
        <DigestMethod Algorithm="http://www.w3.org/2000/09/xmldsig#sha1"/>
        <DigestValue>vbG+gTxGr6BusXy/W7WZeUj3RwQ=</DigestValue>
      </Reference>
      <Reference URI="/xl/drawings/vmlDrawing1.vml?ContentType=application/vnd.openxmlformats-officedocument.vmlDrawing">
        <DigestMethod Algorithm="http://www.w3.org/2000/09/xmldsig#sha1"/>
        <DigestValue>z9XowBfhhL8/FsDmsCcRgokNfKc=</DigestValue>
      </Reference>
      <Reference URI="/xl/drawings/drawing1.xml?ContentType=application/vnd.openxmlformats-officedocument.drawing+xml">
        <DigestMethod Algorithm="http://www.w3.org/2000/09/xmldsig#sha1"/>
        <DigestValue>cxhGz01YeoXRtTDZc5VXtJhXKcM=</DigestValue>
      </Reference>
      <Reference URI="/xl/drawings/vmlDrawing3.vml?ContentType=application/vnd.openxmlformats-officedocument.vmlDrawing">
        <DigestMethod Algorithm="http://www.w3.org/2000/09/xmldsig#sha1"/>
        <DigestValue>TKRA1GgKJok7PKYQKP8IzKrsh+A=</DigestValue>
      </Reference>
      <Reference URI="/xl/media/image9.jpeg?ContentType=image/jpeg">
        <DigestMethod Algorithm="http://www.w3.org/2000/09/xmldsig#sha1"/>
        <DigestValue>7l8U6jpEQZHjDam8sHs96U0SKvs=</DigestValue>
      </Reference>
      <Reference URI="/xl/drawings/vmlDrawing4.vml?ContentType=application/vnd.openxmlformats-officedocument.vmlDrawing">
        <DigestMethod Algorithm="http://www.w3.org/2000/09/xmldsig#sha1"/>
        <DigestValue>0KhMOqYUagvs78DQi5VcuaM2ueE=</DigestValue>
      </Reference>
      <Reference URI="/xl/media/image10.jpeg?ContentType=image/jpeg">
        <DigestMethod Algorithm="http://www.w3.org/2000/09/xmldsig#sha1"/>
        <DigestValue>96rIdr6Mr8nucfc3vBUzEgL/Jak=</DigestValue>
      </Reference>
      <Reference URI="/xl/worksheets/sheet3.xml?ContentType=application/vnd.openxmlformats-officedocument.spreadsheetml.worksheet+xml">
        <DigestMethod Algorithm="http://www.w3.org/2000/09/xmldsig#sha1"/>
        <DigestValue>cxhAgklUxNZnErRuXEGObYM87F8=</DigestValue>
      </Reference>
      <Reference URI="/xl/worksheets/sheet4.xml?ContentType=application/vnd.openxmlformats-officedocument.spreadsheetml.worksheet+xml">
        <DigestMethod Algorithm="http://www.w3.org/2000/09/xmldsig#sha1"/>
        <DigestValue>oM+unCeNIjImQjfUTdX3FMOgldo=</DigestValue>
      </Reference>
      <Reference URI="/xl/workbook.xml?ContentType=application/vnd.openxmlformats-officedocument.spreadsheetml.sheet.main+xml">
        <DigestMethod Algorithm="http://www.w3.org/2000/09/xmldsig#sha1"/>
        <DigestValue>UyJpoVEetMim8pPMEDaRbaKYrbA=</DigestValue>
      </Reference>
      <Reference URI="/xl/drawings/drawing2.xml?ContentType=application/vnd.openxmlformats-officedocument.drawing+xml">
        <DigestMethod Algorithm="http://www.w3.org/2000/09/xmldsig#sha1"/>
        <DigestValue>96+UAiPXdyabK8QBQE4gBCfOKJM=</DigestValue>
      </Reference>
      <Reference URI="/xl/drawings/drawing3.xml?ContentType=application/vnd.openxmlformats-officedocument.drawing+xml">
        <DigestMethod Algorithm="http://www.w3.org/2000/09/xmldsig#sha1"/>
        <DigestValue>gYsmgkgndi8z8jKcbBRqwOs20ys=</DigestValue>
      </Reference>
      <Reference URI="/xl/worksheets/sheet2.xml?ContentType=application/vnd.openxmlformats-officedocument.spreadsheetml.worksheet+xml">
        <DigestMethod Algorithm="http://www.w3.org/2000/09/xmldsig#sha1"/>
        <DigestValue>sxWZZb+afqOp9vIm3+pCBdaUr1g=</DigestValue>
      </Reference>
      <Reference URI="/xl/worksheets/sheet1.xml?ContentType=application/vnd.openxmlformats-officedocument.spreadsheetml.worksheet+xml">
        <DigestMethod Algorithm="http://www.w3.org/2000/09/xmldsig#sha1"/>
        <DigestValue>rbJR/P/dFx2gnPJR/lXAeK1SUu8=</DigestValue>
      </Reference>
      <Reference URI="/xl/media/image8.jpeg?ContentType=image/jpeg">
        <DigestMethod Algorithm="http://www.w3.org/2000/09/xmldsig#sha1"/>
        <DigestValue>Xacck+miE+FcZw5pdYMw6LejF0s=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ZlNBdzrvyf8SaXTS9ReTi6cTuIw=</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2016-12-30T22:31:34Z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2016-12-30T22:31:34Z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FznkVT0AXTUTOQjC+zgBAAAAtCPoOMC8CTmghSEICML7OAEAAAC0I+g45CPoOED7KAhA+ygILFY9AO1UEzl0Rvs4AQAAALQj6Dg4Vj0AgAGZdQ5clHXgW5R1OFY9AGQBAAAAAAAAAAAAAIFivnWBYr51uDonAAAIAAAAAgAAAAAAAGBWPQAWar51AAAAAAAAAACQVz0ABgAAAIRXPQAGAAAAAAAAAAAAAACEVz0AmFY9AOLqvXUAAAAAAAIAAAAAPQAGAAAAhFc9AAYAAABMEr91AAAAAAAAAACEVz0ABgAAAODBXgDEVj0Aii69dQAAAAAAAgAAhFc9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AAAQAAAACYAwAA4CYBASy9PQDMvj0AZL49APVxBHfXmp4D/v///6o4AHeiNAB3AAAAABgUcQBQDnEAUABxAAAAAAAQFHEAdL49AH1TvHUAAGoAAAAAAJRUvHUxoVd6UABxAFAOcQAAAAAAgWK+dYFivnVwvj0AAAgAAAACAAAAAAAAlL49ABZqvnUAAAAAAAAAAMa/PQAHAAAAuL89AAcAAAAAAAAAAAAAALi/PQDMvj0A4uq9dQAAAAAAAgAAAAA9AAcAAAC4vz0ABwAAAEwSv3UAAAAAAAAAALi/PQAHAAAA4MFeAPi+PQCKLr11AAAAAAACAAC4vz0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HghMAIICAAB49yEMAAAAAB4UIREiAIoBAAAAAAAAAACCAgAAHghMAGSmPQAj4P92HghMAAAAAACApj0AxZYpdsCXuAAAAAAATPRzcQIAAAAAAAAAAAAAACjvQwDcpj0A/rMxcx4ITACCAgAAAgAAAAAAAAAGAAAAgAGZdQAAAACgZpkHgAGZdZ8QEwDjEAp73KY9ADaBlHWgZpkHAAAAAIABmXXcpj0AVYGUdYABmXUAAAHRgAZzDASnPQCTgJR1AQAAAOymPQAQAAAAAwEAAIAGcwy9CwHRgAZzDAAAAAABAAAAMKc9ADCnPQ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Bi7PQDMHRU5APEnABcAAAQBAAAAAAQAAJS7PQBRHhU5Vl9ceqK8PQAABAAAAQIAAAAAAADsuj0AKMo9ACjKPQBIuz0AgAGZdQ5clHXgW5R1SLs9AGQBAAAAAAAAAAAAAIFivnWBYr51WDknAAAIAAAAAgAAAAAAAHC7PQAWar51AAAAAAAAAACivD0ABwAAAJS8PQAHAAAAAAAAAAAAAACUvD0AqLs9AOLqvXUAAAAAAAIAAAAAPQAHAAAAlLw9AAcAAABMEr91AAAAAAAAAACUvD0ABwAAAODBXgDUuz0Aii69dQAAAAAAAgAAlLw9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GLs9AMwdFTkA8ScAFwAABAEAAAAABAAAlLs9AFEeFTlWX1x6orw9AAAEAAABAgAAAAAAAOy6PQAoyj0AKMo9AEi7PQCAAZl1DlyUdeBblHVIuz0AZAEAAAAAAAAAAAAAgWK+dYFivnVYOScAAAgAAAACAAAAAAAAcLs9ABZqvnUAAAAAAAAAAKK8PQAHAAAAlLw9AAcAAAAAAAAAAAAAAJS8PQCouz0A4uq9dQAAAAAAAgAAAAA9AAcAAACUvD0ABwAAAEwSv3UAAAAAAAAAAJS8PQAHAAAA4MFeANS7PQCKLr11AAAAAAACAACUvD0ABwAAAGR2AAgAAAAAJQAAAAwAAAABAAAAGAAAAAwAAAD/AAACEgAAAAwAAAABAAAAHgAAABgAAAAiAAAABAAAAGwAAAARAAAAJQAAAAwAAAABAAAAVAAAAKgAAAAjAAAABAAAAGoAAAAQAAAAAQAAAKsKDUIAAA1CIwAAAAQAAAAPAAAATAAAAAAAAAAAAAAAAAAAAP//////////bAAAAEYAaQByAG0AYQAgAG4AbwAgAHYA4QBsAGkAZABhAD0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CYAwAA4CYBASy9PQDMvj0AZL49APVxBHfXmp4D/v///6o4AHeiNAB3AAAAABgUcQBQDnEAUABxAAAAAAAQFHEAdL49AH1TvHUAAGoAAAAAAJRUvHUxoVd6UABxAFAOcQAAAAAAgWK+dYFivnVwvj0AAAgAAAACAAAAAAAAlL49ABZqvnUAAAAAAAAAAMa/PQAHAAAAuL89AAcAAAAAAAAAAAAAALi/PQDMvj0A4uq9dQAAAAAAAgAAAAA9AAcAAAC4vz0ABwAAAEwSv3UAAAAAAAAAALi/PQAHAAAA4MFeAPi+PQCKLr11AAAAAAACAAC4vz0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c55FU9AF01EzkIwvs4AQAAALQj6DjAvAk5oIUhCAjC+zgBAAAAtCPoOOQj6DhA+ygIQPsoCCxWPQDtVBM5dEb7OAEAAAC0I+g4OFY9AIABmXUOXJR14FuUdThWPQBkAQAAAAAAAAAAAACBYr51gWK+dbg6JwAACAAAAAIAAAAAAABgVj0AFmq+dQAAAAAAAAAAkFc9AAYAAACEVz0ABgAAAAAAAAAAAAAAhFc9AJhWPQDi6r11AAAAAAACAAAAAD0ABgAAAIRXPQAGAAAATBK/dQAAAAAAAAAAhFc9AAYAAADgwV4AxFY9AIouvXUAAAAAAAIAAIRXP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Hj3IQxjZqJ09wgh9yIAigHsR5MAVKY9AFhponQAAAAAAAAAAAinPQDWhqF0BgAAAAAAAAAUFwEHAAAAAOCTAQIBAAAA4JMBAgAAAAAGAAAAgAGZdeCTAQKQZncAgAGZdY8QEwDNDQoDAAA9ADaBlHWQZncA4JMBAoABmXW8pj0AVYGUdYABmXUUFwEHFBcBB+SmPQCTgJR1AQAAAMymPQD+nZR1MTkoOQAAAQcAAAAAAAAAAOSoPQAAAAAABKc9AIs4KDmApz0AAAAAAIDDPwPkqD0AAAAAAMinPQAjOCg5MKc9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Anternativa</vt:lpstr>
      <vt:lpstr>ALT. 1</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2016-12-30T22:24:32Z</dcterms:modified>
</cp:coreProperties>
</file>