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1 TERMOS 21\DFZ-2016-4865 Central Antilhue\"/>
    </mc:Choice>
  </mc:AlternateContent>
  <bookViews>
    <workbookView xWindow="0" yWindow="0" windowWidth="20736" windowHeight="9408"/>
  </bookViews>
  <sheets>
    <sheet name="Datos" sheetId="8" r:id="rId1"/>
    <sheet name="Alternativa" sheetId="11" r:id="rId2"/>
    <sheet name="ALT. 1" sheetId="12" r:id="rId3"/>
    <sheet name="ALT. 3" sheetId="13" r:id="rId4"/>
    <sheet name="ALT. 10" sheetId="14" r:id="rId5"/>
  </sheets>
  <externalReferences>
    <externalReference r:id="rId6"/>
    <externalReference r:id="rId7"/>
    <externalReference r:id="rId8"/>
    <externalReference r:id="rId9"/>
  </externalReferences>
  <definedNames>
    <definedName name="ALTERNATIVA" localSheetId="4">[1]NOMBRES!$D$2:$D$14</definedName>
    <definedName name="ALTERNATIVA">#REF!</definedName>
    <definedName name="ALTERNATIVO">[1]NOMBRES!$M$2:$M$7</definedName>
    <definedName name="_xlnm.Print_Area" localSheetId="4">'ALT. 10'!$B$1:$H$26,'ALT. 10'!$B$30:$H$162</definedName>
    <definedName name="_xlnm.Print_Area" localSheetId="3">'ALT. 3'!$A$1:$F$37</definedName>
    <definedName name="_xlnm.Print_Area" localSheetId="1">Alternativa!$A$1:$J$25</definedName>
    <definedName name="_xlnm.Print_Area" localSheetId="0">Datos!$A$1:$E$171</definedName>
    <definedName name="COMBUSTIBLE" localSheetId="4">[1]NOMBRES!$H$2:$H$20</definedName>
    <definedName name="COMBUSTIBLE">#REF!</definedName>
    <definedName name="DECISION" localSheetId="4">[1]NOMBRES!$F$2:$F$4</definedName>
    <definedName name="DECISION">#REF!</definedName>
    <definedName name="FUENTE" localSheetId="4">[1]NOMBRES!$G$2:$G$3</definedName>
    <definedName name="FUENTE">#REF!</definedName>
    <definedName name="N°" localSheetId="4">[1]NOMBRES!$A$2:$A$60</definedName>
    <definedName name="N°">#REF!</definedName>
    <definedName name="PARAMETRO">[1]NOMBRES!$O$2:$O$5</definedName>
    <definedName name="SECCION">[1]NOMBRES!$K$2:$K$4</definedName>
    <definedName name="TICKET">[1]NOMBRES!$Q$2:$Q$3</definedName>
    <definedName name="TIPO_FUENTE" localSheetId="4">[1]NOMBRES!$B$2:$B$7</definedName>
    <definedName name="TIPO_FUENTE">#REF!</definedName>
    <definedName name="_xlnm.Print_Titles" localSheetId="4">'ALT.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H160" i="14" l="1"/>
  <c r="G160" i="14"/>
  <c r="F160" i="14"/>
  <c r="E160" i="14"/>
  <c r="H159" i="14"/>
  <c r="G159" i="14"/>
  <c r="F159" i="14"/>
  <c r="E159" i="14"/>
  <c r="H26" i="14"/>
  <c r="G26" i="14"/>
  <c r="F26" i="14"/>
  <c r="E26" i="14"/>
  <c r="H25" i="14"/>
  <c r="G25" i="14"/>
  <c r="F25" i="14"/>
  <c r="E25" i="14"/>
  <c r="B9" i="13"/>
  <c r="B8" i="12"/>
</calcChain>
</file>

<file path=xl/comments1.xml><?xml version="1.0" encoding="utf-8"?>
<comments xmlns="http://schemas.openxmlformats.org/spreadsheetml/2006/main">
  <authors>
    <author>Autor</author>
  </authors>
  <commentList>
    <comment ref="I10" authorId="0" shapeId="0">
      <text>
        <r>
          <rPr>
            <b/>
            <sz val="9"/>
            <color indexed="81"/>
            <rFont val="Tahoma"/>
            <family val="2"/>
          </rPr>
          <t>Autor:</t>
        </r>
        <r>
          <rPr>
            <sz val="9"/>
            <color indexed="81"/>
            <rFont val="Tahoma"/>
            <family val="2"/>
          </rPr>
          <t xml:space="preserve">
Si flujo no se mide con CEMS, describir en observaciones</t>
        </r>
      </text>
    </comment>
    <comment ref="I32"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comments2.xml><?xml version="1.0" encoding="utf-8"?>
<comments xmlns="http://schemas.openxmlformats.org/spreadsheetml/2006/main">
  <authors>
    <author>Autor</author>
  </authors>
  <commentList>
    <comment ref="E20" authorId="0" shapeId="0">
      <text>
        <r>
          <rPr>
            <b/>
            <sz val="9"/>
            <color indexed="81"/>
            <rFont val="Tahoma"/>
            <family val="2"/>
          </rPr>
          <t>Autor:</t>
        </r>
        <r>
          <rPr>
            <sz val="9"/>
            <color indexed="81"/>
            <rFont val="Tahoma"/>
            <family val="2"/>
          </rPr>
          <t xml:space="preserve">
SI NO ESTÁ EN LA PROPUESTA, SOLICITAR AL TITULAR</t>
        </r>
      </text>
    </comment>
    <comment ref="E35" authorId="0" shapeId="0">
      <text>
        <r>
          <rPr>
            <b/>
            <sz val="9"/>
            <color indexed="81"/>
            <rFont val="Tahoma"/>
            <family val="2"/>
          </rPr>
          <t>Autor:</t>
        </r>
        <r>
          <rPr>
            <sz val="9"/>
            <color indexed="81"/>
            <rFont val="Tahoma"/>
            <family val="2"/>
          </rPr>
          <t xml:space="preserve">
SI NO ESTÁ EN LA PROPUESTA, SOLICITAR AL TITULAR</t>
        </r>
      </text>
    </comment>
  </commentList>
</comments>
</file>

<file path=xl/comments3.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<sst xmlns="http://schemas.openxmlformats.org/spreadsheetml/2006/main" count="530" uniqueCount="195">
  <si>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</si>
  <si>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</si>
  <si>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</si>
  <si>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</si>
  <si>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</si>
  <si>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</si>
  <si>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</si>
  <si>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</si>
  <si>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</si>
  <si>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</si>
  <si>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</si>
  <si>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</si>
  <si>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</si>
  <si>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</si>
  <si>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</si>
  <si>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</si>
  <si>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</si>
  <si>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</si>
  <si>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</si>
  <si>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</si>
  <si>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</si>
  <si>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</si>
  <si>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</si>
  <si>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</si>
  <si>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</si>
  <si>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</si>
  <si>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</si>
  <si>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</si>
  <si>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</si>
  <si>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</si>
  <si>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</si>
  <si>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</si>
  <si>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</si>
  <si>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</si>
  <si>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</si>
  <si>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</si>
  <si>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</si>
  <si>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</si>
  <si>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</si>
  <si>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</si>
  <si>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</si>
  <si>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</si>
  <si>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</si>
  <si>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</si>
  <si>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</si>
  <si>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</si>
  <si>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</si>
  <si>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</si>
  <si>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</si>
  <si>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</si>
  <si>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</si>
  <si>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</si>
  <si>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</si>
  <si>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</si>
  <si>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</si>
  <si>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</si>
  <si>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</si>
  <si>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</si>
  <si>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76009904-K</t>
  </si>
  <si>
    <t>Termoelectrica Antilhue</t>
  </si>
  <si>
    <t>Valdivia</t>
  </si>
  <si>
    <t>Turbina</t>
  </si>
  <si>
    <t>TG-1</t>
  </si>
  <si>
    <t>LM 6000 PC</t>
  </si>
  <si>
    <t>Petroleo Diesel</t>
  </si>
  <si>
    <t>no utiliza</t>
  </si>
  <si>
    <t>Inyeccion de agua desmineralizada</t>
  </si>
  <si>
    <t>TG-2</t>
  </si>
  <si>
    <t>Caldera</t>
  </si>
  <si>
    <t>Caldera Calefaccion TG-1</t>
  </si>
  <si>
    <t>registro seremi en tramitacion</t>
  </si>
  <si>
    <t>Vapor Industrial/Baltur</t>
  </si>
  <si>
    <t>Escosesa, N 86015/BT 250 DSG 4T</t>
  </si>
  <si>
    <t>no</t>
  </si>
  <si>
    <t>Caldera Calefaccion TG-2</t>
  </si>
  <si>
    <t>Baltur</t>
  </si>
  <si>
    <t>BAR 2400/ BT 250 DSG</t>
  </si>
  <si>
    <t>ANEXO N° 1: ALTERNATIVA N° 1</t>
  </si>
  <si>
    <t>INFORMACIÓN GENERAL *</t>
  </si>
  <si>
    <t>FLUJO</t>
  </si>
  <si>
    <t>N° RESOLUCIÓN VALIDACIÓN INICIAL</t>
  </si>
  <si>
    <t>381-992</t>
  </si>
  <si>
    <t>FECHA RESOLUCIÓN VALIDACIÓN INICIAL</t>
  </si>
  <si>
    <t>2014-2016</t>
  </si>
  <si>
    <t>N° RESOLUCIÓN ÚLTIMA VALIDACIÓN</t>
  </si>
  <si>
    <t>FECHA RESOLUCIÓN ÚLTIMA VALIDACIÓN</t>
  </si>
  <si>
    <t xml:space="preserve">FECHA ÚLTIMA VALIDACIÓN </t>
  </si>
  <si>
    <t>ESTADO ACTUAL (VALIDADO/ RECHAZADO/ EN PROCESO)</t>
  </si>
  <si>
    <t>validado</t>
  </si>
  <si>
    <t>OBSERVACIONES</t>
  </si>
  <si>
    <t>DESCRIPCIÓN DE LOS EQUIPOS</t>
  </si>
  <si>
    <t>MARCA</t>
  </si>
  <si>
    <t>N° DE SERIE</t>
  </si>
  <si>
    <t>PRINCIPIO FUNCIONAMIENTO</t>
  </si>
  <si>
    <t>RANGO DE MEDICIÓN</t>
  </si>
  <si>
    <t>SONDA</t>
  </si>
  <si>
    <t>MRU</t>
  </si>
  <si>
    <t>Probe HD</t>
  </si>
  <si>
    <t>Extraccion Gases Calefaccionada</t>
  </si>
  <si>
    <t>ACONDICIONADOR DE LA MUESTRA</t>
  </si>
  <si>
    <t>Buhler Technologies</t>
  </si>
  <si>
    <t>PKE52</t>
  </si>
  <si>
    <t>Peltier</t>
  </si>
  <si>
    <t>ANALIZADOR</t>
  </si>
  <si>
    <t>Sick</t>
  </si>
  <si>
    <t>Dusthunter SB-100</t>
  </si>
  <si>
    <t>Dispersion de Luz</t>
  </si>
  <si>
    <t>0-50 mg/m3</t>
  </si>
  <si>
    <t>NOX</t>
  </si>
  <si>
    <t>SIDOR</t>
  </si>
  <si>
    <t>NDIR</t>
  </si>
  <si>
    <t>0-50 ppm</t>
  </si>
  <si>
    <t>DR FODISCH</t>
  </si>
  <si>
    <t>FMD-09</t>
  </si>
  <si>
    <t>Presion Diferencial</t>
  </si>
  <si>
    <t>0-60 m/s</t>
  </si>
  <si>
    <t>CONVERTIDOR NO2/NO</t>
  </si>
  <si>
    <t>Bunox</t>
  </si>
  <si>
    <t>SISTEMA DAHS</t>
  </si>
  <si>
    <t>Nexus Solutions</t>
  </si>
  <si>
    <t>CEMVIEW 4.0</t>
  </si>
  <si>
    <t>KV265079BA</t>
  </si>
  <si>
    <t>614-993</t>
  </si>
  <si>
    <t>ANEXO N° 1: ALTERNATIVA N° 3</t>
  </si>
  <si>
    <t>DESCRIPCIÓN DEL CEMS DE SO2</t>
  </si>
  <si>
    <t>ANALIZADOR SO2</t>
  </si>
  <si>
    <t>Thermo</t>
  </si>
  <si>
    <t>RANGO DE MEDICIÓN ANALIZADOR SO2 (PPM)</t>
  </si>
  <si>
    <t>0-10 ppm</t>
  </si>
  <si>
    <t>DESCRIPCIÓN DEL COMBUSTIBLE</t>
  </si>
  <si>
    <t>TIPO DE COMBUSTIBLE PRINCIPAL (CARBON/PETROLEO/GAS)</t>
  </si>
  <si>
    <t>Petroleo</t>
  </si>
  <si>
    <t>TIPO DE COMBUSTIBLE SECUNDARIO (CARBON/PETROLEO/GAS)</t>
  </si>
  <si>
    <t>no tiene</t>
  </si>
  <si>
    <t>CONTENIDO DE AZUFRE DEL COMBUSTIBLE PRINCIPAL</t>
  </si>
  <si>
    <t>CONTENIDO DE AZUFRE DEL COMBUSTIBLE SECUNDARIO</t>
  </si>
  <si>
    <t>ANEXO N° 3: ALTERNATIVA N° 10</t>
  </si>
  <si>
    <t>Caldera calefaccion TG-1</t>
  </si>
  <si>
    <t>TIPO DE CUANTIFICACIÓN DEL NIVEL DE ACTIVIDAD DE LA FUENTE (EJ CONSUMO DE COMB, PRODUCCIÓN, ETC.)</t>
  </si>
  <si>
    <t>Registro de aforos para la variacion del nivel de combustible</t>
  </si>
  <si>
    <t>FORMA DE IDENTIFICAR EL COMBUSTIBLE CON EL QUE ESTÉ EN FUNC. LA FUENTE</t>
  </si>
  <si>
    <t>no aplica</t>
  </si>
  <si>
    <t>FLUJOMETRO COMBUSTIBLE</t>
  </si>
  <si>
    <t>Certificado de origen</t>
  </si>
  <si>
    <t>Tipo (orificio, boquilla, venturi, etc.)</t>
  </si>
  <si>
    <t>Marca</t>
  </si>
  <si>
    <t>Modelo</t>
  </si>
  <si>
    <t>N° de serie</t>
  </si>
  <si>
    <t>Frecuencia de mantenimiento</t>
  </si>
  <si>
    <t>RESPALDO DE CUANTIFICACIÓN DE COMBUSTIBLE</t>
  </si>
  <si>
    <t>Bitacora de operación para registrar horas de funcionamiento</t>
  </si>
  <si>
    <t>SISTEMA DE REGISTRO, ALMACENAMIENTO Y MANEJO DE DATOS</t>
  </si>
  <si>
    <t>CLASIFICACIÓN CCF DE LA FUENTE</t>
  </si>
  <si>
    <t>EQUIPO DE ABATIMIENTO</t>
  </si>
  <si>
    <t>FILTRO DE MANGAS</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</si>
  <si>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</si>
  <si>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</si>
  <si>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</si>
  <si>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</si>
  <si>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</si>
  <si>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</si>
  <si>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</si>
  <si>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</si>
  <si>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</si>
  <si>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</si>
  <si>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</si>
  <si>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</si>
  <si>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</si>
  <si>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</si>
  <si>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</si>
  <si>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</si>
  <si>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</si>
  <si>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</si>
  <si>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</si>
  <si>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</si>
  <si>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</si>
  <si>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</si>
  <si>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</si>
  <si>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</si>
  <si>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Caldera calefaccion TG-2</t>
  </si>
  <si>
    <t>N° 1</t>
  </si>
  <si>
    <t>N° 2</t>
  </si>
  <si>
    <t>N° 3</t>
  </si>
  <si>
    <t>N° 4</t>
  </si>
  <si>
    <t>Termoeléctrica Antilihue S.A</t>
  </si>
  <si>
    <t>Camino a Huellehue s/n</t>
  </si>
  <si>
    <t>Av. Apoquindo 4775, piso 11, Las condes</t>
  </si>
  <si>
    <t>N 5592780 E 655349</t>
  </si>
  <si>
    <t>Termoelectrica Antilhue S.A.</t>
  </si>
  <si>
    <t>RCA</t>
  </si>
  <si>
    <t>General Electric (GE)</t>
  </si>
  <si>
    <t>si</t>
  </si>
  <si>
    <t>GENERAL ELECT RIC</t>
  </si>
  <si>
    <t>Expediente: DFZ-2016-4865-XIV-LEY-EI</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</si>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</sst>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1"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i/>
      <sz val="11"/>
      <color theme="1"/>
      <name val="Calibri"/>
      <family val="2"/>
      <scheme val="minor"/>
    </font>
    <font>
      <b/>
      <sz val="9"/>
      <color indexed="81"/>
      <name val="Tahoma"/>
      <family val="2"/>
    </font>
    <font>
      <sz val="9"/>
      <color indexed="81"/>
      <name val="Tahoma"/>
      <family val="2"/>
    </font>
    <font>
      <sz val="11"/>
      <color theme="1"/>
      <name val="Arial"/>
      <family val="2"/>
    </font>
    <font>
      <b/>
      <sz val="10"/>
      <color theme="1"/>
      <name val="Arial"/>
      <family val="2"/>
    </font>
    <font>
      <sz val="10"/>
      <color theme="1"/>
      <name val="Arial"/>
      <family val="2"/>
    </font>
    <font>
      <b/>
      <sz val="10"/>
      <name val="Arial"/>
      <family val="2"/>
    </font>
    <font>
      <b/>
      <sz val="11"/>
      <color theme="1"/>
      <name val="Arial"/>
      <family val="2"/>
    </font>
    <font>
      <sz val="10"/>
      <color rgb="FF000000"/>
      <name val="Times New Roman"/>
      <family val="1"/>
    </font>
    <font>
      <sz val="10"/>
      <color theme="4"/>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58">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5" fillId="0" borderId="0" xfId="1" applyFont="1" applyAlignment="1">
      <alignment horizontal="center" vertical="center"/>
    </xf>
    <xf numFmtId="0" fontId="0" fillId="3" borderId="1" xfId="0" applyFill="1" applyBorder="1" applyAlignment="1">
      <alignment horizontal="center"/>
    </xf>
    <xf numFmtId="0" fontId="0" fillId="0" borderId="1" xfId="0" applyBorder="1" applyAlignment="1">
      <alignment horizontal="center"/>
    </xf>
    <xf numFmtId="0" fontId="1" fillId="0" borderId="0" xfId="0" applyFont="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0" xfId="0" applyBorder="1" applyAlignment="1">
      <alignment vertical="center"/>
    </xf>
    <xf numFmtId="0" fontId="0" fillId="0" borderId="1" xfId="0" applyBorder="1" applyAlignment="1">
      <alignment horizontal="center" vertical="center"/>
    </xf>
    <xf numFmtId="0" fontId="0" fillId="5" borderId="4" xfId="0" applyFill="1" applyBorder="1" applyAlignment="1">
      <alignment horizontal="left" vertical="center"/>
    </xf>
    <xf numFmtId="0" fontId="5" fillId="0" borderId="0" xfId="1" applyFont="1" applyAlignment="1">
      <alignment vertical="center"/>
    </xf>
    <xf numFmtId="0" fontId="14" fillId="0" borderId="0" xfId="0" applyFont="1"/>
    <xf numFmtId="0" fontId="16" fillId="0" borderId="1" xfId="0" applyFont="1" applyBorder="1"/>
    <xf numFmtId="0" fontId="14" fillId="0" borderId="0" xfId="0" applyFont="1" applyAlignment="1">
      <alignment vertical="center"/>
    </xf>
    <xf numFmtId="0" fontId="14" fillId="0" borderId="0" xfId="0" applyFont="1" applyFill="1" applyBorder="1" applyAlignment="1">
      <alignment vertical="center"/>
    </xf>
    <xf numFmtId="0" fontId="17"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8" fillId="0" borderId="0" xfId="0" applyFont="1"/>
    <xf numFmtId="0" fontId="4" fillId="4" borderId="1" xfId="0" applyFont="1" applyFill="1" applyBorder="1" applyAlignment="1">
      <alignment horizontal="left" vertical="center" wrapText="1"/>
    </xf>
    <xf numFmtId="0" fontId="4" fillId="0" borderId="1" xfId="0" applyFont="1" applyFill="1" applyBorder="1" applyAlignment="1">
      <alignment vertical="center"/>
    </xf>
    <xf numFmtId="0" fontId="4" fillId="4" borderId="1" xfId="0" applyFont="1" applyFill="1" applyBorder="1" applyAlignment="1">
      <alignment vertical="center" wrapText="1"/>
    </xf>
    <xf numFmtId="0" fontId="14" fillId="7" borderId="0" xfId="0" applyFont="1" applyFill="1"/>
    <xf numFmtId="0" fontId="4" fillId="4" borderId="1" xfId="0" applyFont="1" applyFill="1" applyBorder="1" applyAlignment="1">
      <alignment horizontal="left" vertical="center"/>
    </xf>
    <xf numFmtId="0" fontId="4" fillId="4" borderId="1" xfId="0" applyFont="1" applyFill="1" applyBorder="1" applyAlignment="1">
      <alignment vertical="center"/>
    </xf>
    <xf numFmtId="0" fontId="16" fillId="0" borderId="0" xfId="0" applyFont="1" applyFill="1" applyBorder="1" applyAlignment="1">
      <alignment horizontal="center"/>
    </xf>
    <xf numFmtId="0" fontId="16" fillId="0" borderId="1" xfId="0" applyFont="1" applyFill="1" applyBorder="1" applyAlignment="1">
      <alignment horizontal="right"/>
    </xf>
    <xf numFmtId="0" fontId="2" fillId="0" borderId="1" xfId="0" applyFont="1" applyFill="1" applyBorder="1" applyAlignment="1">
      <alignment horizontal="center" wrapText="1"/>
    </xf>
    <xf numFmtId="0" fontId="0" fillId="0" borderId="12" xfId="0" applyBorder="1" applyAlignment="1">
      <alignment horizontal="center" wrapText="1"/>
    </xf>
    <xf numFmtId="0" fontId="0" fillId="0" borderId="9" xfId="0" applyBorder="1" applyAlignment="1">
      <alignment horizontal="center" wrapText="1"/>
    </xf>
    <xf numFmtId="0" fontId="11" fillId="0" borderId="9" xfId="0" applyFont="1" applyBorder="1" applyAlignment="1">
      <alignment horizontal="center" wrapText="1"/>
    </xf>
    <xf numFmtId="0" fontId="0" fillId="0" borderId="1" xfId="0" applyBorder="1" applyAlignment="1">
      <alignment horizontal="center" wrapText="1"/>
    </xf>
    <xf numFmtId="0" fontId="0" fillId="0" borderId="0" xfId="0" applyAlignment="1">
      <alignment horizontal="center" wrapText="1"/>
    </xf>
    <xf numFmtId="0" fontId="9" fillId="2" borderId="1" xfId="0" applyFont="1" applyFill="1" applyBorder="1" applyAlignment="1">
      <alignment horizontal="center" vertical="center" wrapText="1"/>
    </xf>
    <xf numFmtId="0" fontId="0" fillId="0" borderId="18"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 fontId="0" fillId="0" borderId="1" xfId="0" applyNumberFormat="1" applyBorder="1" applyAlignment="1">
      <alignment horizontal="center" vertical="center" wrapText="1"/>
    </xf>
    <xf numFmtId="0" fontId="0" fillId="0" borderId="20" xfId="0" applyFill="1" applyBorder="1" applyAlignment="1">
      <alignment horizontal="center" vertical="center" wrapText="1"/>
    </xf>
    <xf numFmtId="14" fontId="0" fillId="0" borderId="1" xfId="0" applyNumberFormat="1" applyBorder="1" applyAlignment="1">
      <alignment horizontal="center" vertical="center" wrapText="1"/>
    </xf>
    <xf numFmtId="0" fontId="16" fillId="0" borderId="1" xfId="0" applyFont="1" applyBorder="1" applyAlignment="1">
      <alignment horizontal="center"/>
    </xf>
    <xf numFmtId="0" fontId="0" fillId="0" borderId="0" xfId="0" applyBorder="1" applyAlignment="1">
      <alignment horizontal="center"/>
    </xf>
    <xf numFmtId="0" fontId="7" fillId="0" borderId="1" xfId="0" applyFont="1" applyBorder="1" applyAlignment="1">
      <alignment horizontal="center"/>
    </xf>
    <xf numFmtId="0" fontId="7" fillId="0" borderId="1" xfId="0" applyFont="1" applyFill="1" applyBorder="1" applyAlignment="1">
      <alignment horizontal="center" wrapText="1"/>
    </xf>
    <xf numFmtId="0" fontId="20" fillId="0" borderId="1" xfId="0" applyFont="1" applyBorder="1" applyAlignment="1">
      <alignment horizontal="center"/>
    </xf>
    <xf numFmtId="14" fontId="7" fillId="0" borderId="1" xfId="0" applyNumberFormat="1" applyFont="1" applyFill="1" applyBorder="1" applyAlignment="1">
      <alignment horizontal="center" wrapText="1"/>
    </xf>
    <xf numFmtId="0" fontId="7" fillId="0" borderId="1" xfId="0" applyFont="1" applyFill="1" applyBorder="1" applyAlignment="1">
      <alignment horizontal="center"/>
    </xf>
    <xf numFmtId="0" fontId="7" fillId="0" borderId="1" xfId="0" applyFont="1" applyFill="1" applyBorder="1" applyAlignment="1">
      <alignment horizontal="center" vertical="center" wrapText="1"/>
    </xf>
    <xf numFmtId="0" fontId="16" fillId="0" borderId="1" xfId="0" applyFont="1" applyFill="1" applyBorder="1" applyAlignment="1">
      <alignment horizontal="center"/>
    </xf>
    <xf numFmtId="0" fontId="2" fillId="0" borderId="1" xfId="0" applyFont="1" applyFill="1" applyBorder="1" applyAlignment="1">
      <alignment horizontal="left"/>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19"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0" fillId="0" borderId="19"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0" fillId="5" borderId="1" xfId="0"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14" fontId="5" fillId="0" borderId="21" xfId="1" applyNumberFormat="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16" fillId="5" borderId="1" xfId="0" applyFont="1" applyFill="1" applyBorder="1" applyAlignment="1">
      <alignment horizontal="left"/>
    </xf>
    <xf numFmtId="0" fontId="16" fillId="5" borderId="7" xfId="0" applyFont="1" applyFill="1" applyBorder="1" applyAlignment="1">
      <alignment horizontal="left"/>
    </xf>
    <xf numFmtId="0" fontId="16" fillId="5" borderId="8" xfId="0" applyFont="1" applyFill="1" applyBorder="1" applyAlignment="1">
      <alignment horizontal="left"/>
    </xf>
    <xf numFmtId="0" fontId="16" fillId="5" borderId="9" xfId="0" applyFont="1" applyFill="1" applyBorder="1" applyAlignment="1">
      <alignment horizontal="left"/>
    </xf>
    <xf numFmtId="0" fontId="15" fillId="3" borderId="7" xfId="0" applyFont="1" applyFill="1" applyBorder="1" applyAlignment="1">
      <alignment horizontal="left"/>
    </xf>
    <xf numFmtId="0" fontId="15" fillId="3" borderId="8" xfId="0" applyFont="1" applyFill="1" applyBorder="1" applyAlignment="1">
      <alignment horizontal="left"/>
    </xf>
    <xf numFmtId="0" fontId="15" fillId="3" borderId="9" xfId="0" applyFont="1" applyFill="1" applyBorder="1" applyAlignment="1">
      <alignment horizontal="left"/>
    </xf>
    <xf numFmtId="14" fontId="5" fillId="0" borderId="0" xfId="1" applyNumberFormat="1" applyFont="1" applyAlignment="1">
      <alignment horizontal="center" vertic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14" fillId="0" borderId="1" xfId="0" applyFont="1" applyBorder="1" applyAlignment="1">
      <alignment horizontal="center"/>
    </xf>
    <xf numFmtId="0" fontId="4" fillId="4" borderId="1" xfId="0" applyFont="1" applyFill="1" applyBorder="1" applyAlignment="1">
      <alignment horizontal="left" vertical="center"/>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6" fillId="0" borderId="7" xfId="0" applyFont="1" applyFill="1" applyBorder="1" applyAlignment="1">
      <alignment horizontal="center" wrapText="1"/>
    </xf>
    <xf numFmtId="0" fontId="16" fillId="0" borderId="9" xfId="0" applyFont="1" applyFill="1" applyBorder="1" applyAlignment="1">
      <alignment horizontal="center" wrapText="1"/>
    </xf>
    <xf numFmtId="0" fontId="4" fillId="6" borderId="1" xfId="0" applyFont="1" applyFill="1" applyBorder="1" applyAlignment="1">
      <alignment horizontal="center" vertical="center" wrapText="1"/>
    </xf>
    <xf numFmtId="14" fontId="5" fillId="0" borderId="21" xfId="0" applyNumberFormat="1"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16" fillId="0" borderId="7" xfId="0" applyFont="1" applyFill="1" applyBorder="1" applyAlignment="1">
      <alignment horizontal="center"/>
    </xf>
    <xf numFmtId="0" fontId="16" fillId="0" borderId="9" xfId="0" applyFont="1" applyFill="1" applyBorder="1" applyAlignment="1">
      <alignment horizontal="center"/>
    </xf>
    <xf numFmtId="0" fontId="5" fillId="0" borderId="0" xfId="0" applyFont="1" applyAlignment="1">
      <alignment horizontal="center" vertical="center"/>
    </xf>
    <xf numFmtId="0" fontId="19" fillId="0" borderId="1" xfId="0" applyFont="1" applyBorder="1" applyAlignment="1">
      <alignment horizontal="center"/>
    </xf>
    <xf numFmtId="0" fontId="2" fillId="0" borderId="1" xfId="0" applyFont="1" applyFill="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1178112</xdr:colOff>
      <xdr:row>4</xdr:row>
      <xdr:rowOff>81450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1248036</xdr:colOff>
      <xdr:row>5</xdr:row>
      <xdr:rowOff>95793</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90500"/>
          <a:ext cx="2772036" cy="8577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Examenes%20de%20informacion%20y%20resoluciones/1%20TERMOS%2019/DFZ-2016-4865%20Central%20Antilhue/VU4586106%20Ficha%20Revisi&#243;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3"/>
      <sheetName val="ALT. 10"/>
      <sheetName val="Obs"/>
    </sheetNames>
    <sheetDataSet>
      <sheetData sheetId="0"/>
      <sheetData sheetId="1"/>
      <sheetData sheetId="2">
        <row r="7">
          <cell r="B7" t="str">
            <v>TG-1</v>
          </cell>
        </row>
      </sheetData>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71"/>
  <sheetViews>
    <sheetView tabSelected="1" view="pageBreakPreview" zoomScale="60" zoomScaleNormal="100" zoomScalePageLayoutView="85" workbookViewId="0">
      <selection activeCell="E100" sqref="E100"/>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36.5546875" bestFit="1" customWidth="1"/>
  </cols>
  <sheetData>
    <row r="3" spans="4:4" x14ac:dyDescent="0.3">
      <c r="D3" s="1"/>
    </row>
    <row r="20" spans="2:5" ht="15.6" x14ac:dyDescent="0.3">
      <c r="B20" s="81" t="s">
        <v>4</v>
      </c>
      <c r="C20" s="81"/>
      <c r="D20" s="81"/>
      <c r="E20" s="81"/>
    </row>
    <row r="21" spans="2:5" ht="15.6" customHeight="1" x14ac:dyDescent="0.3">
      <c r="B21" s="81"/>
      <c r="C21" s="81"/>
      <c r="D21" s="81"/>
      <c r="E21" s="81"/>
    </row>
    <row r="22" spans="2:5" ht="15.6" customHeight="1" x14ac:dyDescent="0.3">
      <c r="B22" s="88" t="s">
        <v>6</v>
      </c>
      <c r="C22" s="88"/>
      <c r="D22" s="88"/>
      <c r="E22" s="88"/>
    </row>
    <row r="23" spans="2:5" x14ac:dyDescent="0.3">
      <c r="B23" s="88" t="s">
        <v>7</v>
      </c>
      <c r="C23" s="88"/>
      <c r="D23" s="88"/>
      <c r="E23" s="88"/>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88" t="s">
        <v>193</v>
      </c>
      <c r="D27" s="88"/>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7"/>
      <c r="E31" s="9"/>
    </row>
    <row r="32" spans="2:5" ht="70.2" customHeight="1" x14ac:dyDescent="0.3">
      <c r="B32" s="9"/>
      <c r="C32" s="16" t="s">
        <v>51</v>
      </c>
      <c r="D32" s="18"/>
      <c r="E32" s="9"/>
    </row>
    <row r="33" spans="2:7" ht="70.2" customHeight="1" x14ac:dyDescent="0.3">
      <c r="B33" s="9"/>
      <c r="C33" s="15" t="s">
        <v>52</v>
      </c>
      <c r="D33" s="19"/>
      <c r="E33" s="9"/>
      <c r="G33" s="14"/>
    </row>
    <row r="34" spans="2:7" ht="70.2" customHeight="1" x14ac:dyDescent="0.3">
      <c r="B34" s="9"/>
      <c r="C34" s="16" t="s">
        <v>53</v>
      </c>
      <c r="D34" s="18"/>
      <c r="E34" s="9"/>
    </row>
    <row r="35" spans="2:7" x14ac:dyDescent="0.3">
      <c r="B35" s="9"/>
      <c r="C35" s="13"/>
      <c r="D35" s="9"/>
      <c r="E35" s="9"/>
    </row>
    <row r="36" spans="2:7" x14ac:dyDescent="0.3">
      <c r="B36" s="9"/>
      <c r="C36" s="13"/>
      <c r="D36" s="9"/>
      <c r="E36" s="9"/>
    </row>
    <row r="37" spans="2:7" x14ac:dyDescent="0.3">
      <c r="B37" s="9"/>
      <c r="C37" s="13"/>
      <c r="D37" s="9"/>
      <c r="E37" s="9"/>
    </row>
    <row r="38" spans="2:7" x14ac:dyDescent="0.3">
      <c r="B38" s="9"/>
      <c r="C38" s="9"/>
      <c r="D38" s="9"/>
      <c r="E38" s="9"/>
    </row>
    <row r="39" spans="2:7" x14ac:dyDescent="0.3">
      <c r="B39" s="89" t="s">
        <v>5</v>
      </c>
      <c r="C39" s="90"/>
      <c r="D39" s="90"/>
      <c r="E39" s="91"/>
    </row>
    <row r="40" spans="2:7" ht="60" customHeight="1" x14ac:dyDescent="0.3">
      <c r="B40" s="82" t="s">
        <v>9</v>
      </c>
      <c r="C40" s="83"/>
      <c r="D40" s="83"/>
      <c r="E40" s="84"/>
    </row>
    <row r="41" spans="2:7" x14ac:dyDescent="0.3">
      <c r="B41" s="85"/>
      <c r="C41" s="86"/>
      <c r="D41" s="86"/>
      <c r="E41" s="87"/>
    </row>
    <row r="42" spans="2:7" x14ac:dyDescent="0.3">
      <c r="B42" s="102"/>
      <c r="C42" s="103"/>
      <c r="D42" s="103"/>
      <c r="E42" s="104"/>
    </row>
    <row r="43" spans="2:7" ht="14.4" customHeight="1" x14ac:dyDescent="0.3">
      <c r="B43" s="96" t="s">
        <v>8</v>
      </c>
      <c r="C43" s="97"/>
      <c r="D43" s="97"/>
      <c r="E43" s="98"/>
    </row>
    <row r="44" spans="2:7" x14ac:dyDescent="0.3">
      <c r="B44" s="96"/>
      <c r="C44" s="97"/>
      <c r="D44" s="97"/>
      <c r="E44" s="98"/>
    </row>
    <row r="45" spans="2:7" x14ac:dyDescent="0.3">
      <c r="B45" s="96"/>
      <c r="C45" s="97"/>
      <c r="D45" s="97"/>
      <c r="E45" s="98"/>
    </row>
    <row r="46" spans="2:7" x14ac:dyDescent="0.3">
      <c r="B46" s="96"/>
      <c r="C46" s="97"/>
      <c r="D46" s="97"/>
      <c r="E46" s="98"/>
    </row>
    <row r="47" spans="2:7" x14ac:dyDescent="0.3">
      <c r="B47" s="96"/>
      <c r="C47" s="97"/>
      <c r="D47" s="97"/>
      <c r="E47" s="98"/>
    </row>
    <row r="48" spans="2:7" x14ac:dyDescent="0.3">
      <c r="B48" s="96"/>
      <c r="C48" s="97"/>
      <c r="D48" s="97"/>
      <c r="E48" s="98"/>
    </row>
    <row r="49" spans="2:5" x14ac:dyDescent="0.3">
      <c r="B49" s="96"/>
      <c r="C49" s="97"/>
      <c r="D49" s="97"/>
      <c r="E49" s="98"/>
    </row>
    <row r="50" spans="2:5" x14ac:dyDescent="0.3">
      <c r="B50" s="99"/>
      <c r="C50" s="100"/>
      <c r="D50" s="100"/>
      <c r="E50" s="101"/>
    </row>
    <row r="51" spans="2:5" x14ac:dyDescent="0.3">
      <c r="B51" s="92"/>
      <c r="C51" s="92"/>
      <c r="D51" s="92"/>
      <c r="E51" s="92"/>
    </row>
    <row r="52" spans="2:5" x14ac:dyDescent="0.3">
      <c r="B52" s="93" t="s">
        <v>10</v>
      </c>
      <c r="C52" s="94"/>
      <c r="D52" s="94"/>
      <c r="E52" s="95"/>
    </row>
    <row r="53" spans="2:5" x14ac:dyDescent="0.3">
      <c r="B53" s="4" t="s">
        <v>11</v>
      </c>
      <c r="C53" s="4"/>
      <c r="D53" s="3"/>
      <c r="E53" s="65">
        <v>42717</v>
      </c>
    </row>
    <row r="54" spans="2:5" x14ac:dyDescent="0.3">
      <c r="B54" s="70" t="s">
        <v>12</v>
      </c>
      <c r="C54" s="70"/>
      <c r="D54" s="70"/>
      <c r="E54" s="63" t="s">
        <v>58</v>
      </c>
    </row>
    <row r="55" spans="2:5" ht="27.6" x14ac:dyDescent="0.3">
      <c r="B55" s="70" t="s">
        <v>13</v>
      </c>
      <c r="C55" s="70"/>
      <c r="D55" s="70"/>
      <c r="E55" s="67" t="s">
        <v>188</v>
      </c>
    </row>
    <row r="56" spans="2:5" ht="27.6" x14ac:dyDescent="0.3">
      <c r="B56" s="70" t="s">
        <v>14</v>
      </c>
      <c r="C56" s="70"/>
      <c r="D56" s="70"/>
      <c r="E56" s="63" t="s">
        <v>186</v>
      </c>
    </row>
    <row r="57" spans="2:5" x14ac:dyDescent="0.3">
      <c r="B57" s="70" t="s">
        <v>15</v>
      </c>
      <c r="C57" s="70"/>
      <c r="D57" s="70"/>
      <c r="E57" s="66" t="s">
        <v>188</v>
      </c>
    </row>
    <row r="58" spans="2:5" x14ac:dyDescent="0.3">
      <c r="B58" s="69" t="s">
        <v>16</v>
      </c>
      <c r="C58" s="69"/>
      <c r="D58" s="69"/>
      <c r="E58" s="63">
        <v>1</v>
      </c>
    </row>
    <row r="59" spans="2:5" x14ac:dyDescent="0.3">
      <c r="B59" s="2"/>
      <c r="C59" s="2"/>
      <c r="D59" s="2"/>
      <c r="E59" s="2"/>
    </row>
    <row r="60" spans="2:5" x14ac:dyDescent="0.3">
      <c r="B60" s="105" t="s">
        <v>17</v>
      </c>
      <c r="C60" s="105"/>
      <c r="D60" s="105"/>
      <c r="E60" s="106"/>
    </row>
    <row r="61" spans="2:5" x14ac:dyDescent="0.3">
      <c r="B61" s="70" t="s">
        <v>18</v>
      </c>
      <c r="C61" s="70"/>
      <c r="D61" s="70"/>
      <c r="E61" s="62" t="s">
        <v>59</v>
      </c>
    </row>
    <row r="62" spans="2:5" x14ac:dyDescent="0.3">
      <c r="B62" s="70" t="s">
        <v>14</v>
      </c>
      <c r="C62" s="70"/>
      <c r="D62" s="70"/>
      <c r="E62" s="62" t="s">
        <v>185</v>
      </c>
    </row>
    <row r="63" spans="2:5" x14ac:dyDescent="0.3">
      <c r="B63" s="70" t="s">
        <v>19</v>
      </c>
      <c r="C63" s="70"/>
      <c r="D63" s="70"/>
      <c r="E63" s="62">
        <v>4586106</v>
      </c>
    </row>
    <row r="64" spans="2:5" x14ac:dyDescent="0.3">
      <c r="B64" s="70" t="s">
        <v>20</v>
      </c>
      <c r="C64" s="70"/>
      <c r="D64" s="70"/>
      <c r="E64" s="62" t="s">
        <v>60</v>
      </c>
    </row>
    <row r="65" spans="2:5" x14ac:dyDescent="0.3">
      <c r="B65" s="71" t="s">
        <v>21</v>
      </c>
      <c r="C65" s="71"/>
      <c r="D65" s="71"/>
      <c r="E65" s="62">
        <v>14</v>
      </c>
    </row>
    <row r="66" spans="2:5" x14ac:dyDescent="0.3">
      <c r="B66" s="70" t="s">
        <v>22</v>
      </c>
      <c r="C66" s="70"/>
      <c r="D66" s="70"/>
      <c r="E66" s="63" t="s">
        <v>187</v>
      </c>
    </row>
    <row r="67" spans="2:5" x14ac:dyDescent="0.3">
      <c r="B67" s="70" t="s">
        <v>15</v>
      </c>
      <c r="C67" s="70"/>
      <c r="D67" s="70"/>
      <c r="E67" s="156" t="s">
        <v>184</v>
      </c>
    </row>
    <row r="68" spans="2:5" x14ac:dyDescent="0.3">
      <c r="B68" s="70" t="s">
        <v>23</v>
      </c>
      <c r="C68" s="70"/>
      <c r="D68" s="70"/>
      <c r="E68" s="64">
        <v>3867.7799999999997</v>
      </c>
    </row>
    <row r="69" spans="2:5" x14ac:dyDescent="0.3">
      <c r="B69" s="69" t="s">
        <v>24</v>
      </c>
      <c r="C69" s="69"/>
      <c r="D69" s="69"/>
      <c r="E69" s="62">
        <v>2</v>
      </c>
    </row>
    <row r="70" spans="2:5" x14ac:dyDescent="0.3">
      <c r="B70" s="69" t="s">
        <v>25</v>
      </c>
      <c r="C70" s="69"/>
      <c r="D70" s="69"/>
      <c r="E70" s="62">
        <v>2</v>
      </c>
    </row>
    <row r="71" spans="2:5" x14ac:dyDescent="0.3">
      <c r="B71" s="69" t="s">
        <v>26</v>
      </c>
      <c r="C71" s="69"/>
      <c r="D71" s="69"/>
      <c r="E71" s="62">
        <v>0</v>
      </c>
    </row>
    <row r="72" spans="2:5" x14ac:dyDescent="0.3">
      <c r="B72" s="69" t="s">
        <v>27</v>
      </c>
      <c r="C72" s="69"/>
      <c r="D72" s="69"/>
      <c r="E72" s="62">
        <v>4</v>
      </c>
    </row>
    <row r="74" spans="2:5" x14ac:dyDescent="0.3">
      <c r="B74" s="110" t="s">
        <v>40</v>
      </c>
      <c r="C74" s="111"/>
      <c r="D74" s="111"/>
      <c r="E74" s="112"/>
    </row>
    <row r="75" spans="2:5" x14ac:dyDescent="0.3">
      <c r="B75" s="22" t="s">
        <v>54</v>
      </c>
      <c r="C75" s="22" t="s">
        <v>55</v>
      </c>
      <c r="D75" s="22" t="s">
        <v>56</v>
      </c>
      <c r="E75" s="22" t="s">
        <v>57</v>
      </c>
    </row>
    <row r="76" spans="2:5" x14ac:dyDescent="0.3">
      <c r="B76" s="23" t="s">
        <v>189</v>
      </c>
      <c r="C76" s="23">
        <v>91</v>
      </c>
      <c r="D76" s="23">
        <v>1999</v>
      </c>
      <c r="E76" s="23">
        <v>14</v>
      </c>
    </row>
    <row r="77" spans="2:5" x14ac:dyDescent="0.3">
      <c r="B77" s="20"/>
      <c r="C77" s="20"/>
      <c r="D77" s="20"/>
      <c r="E77" s="20"/>
    </row>
    <row r="78" spans="2:5" x14ac:dyDescent="0.3">
      <c r="B78" s="61"/>
      <c r="C78" s="61"/>
      <c r="D78" s="61"/>
      <c r="E78" s="61"/>
    </row>
    <row r="79" spans="2:5" x14ac:dyDescent="0.3">
      <c r="B79" s="61"/>
      <c r="C79" s="61"/>
      <c r="D79" s="61"/>
      <c r="E79" s="61"/>
    </row>
    <row r="80" spans="2:5" x14ac:dyDescent="0.3">
      <c r="B80" s="61"/>
      <c r="C80" s="61"/>
      <c r="D80" s="61"/>
      <c r="E80" s="61"/>
    </row>
    <row r="81" spans="2:5" x14ac:dyDescent="0.3">
      <c r="B81" s="61"/>
      <c r="C81" s="61"/>
      <c r="D81" s="61"/>
      <c r="E81" s="61"/>
    </row>
    <row r="83" spans="2:5" ht="15.6" x14ac:dyDescent="0.3">
      <c r="B83" s="81" t="s">
        <v>4</v>
      </c>
      <c r="C83" s="81"/>
      <c r="D83" s="81"/>
      <c r="E83" s="81"/>
    </row>
    <row r="84" spans="2:5" x14ac:dyDescent="0.3">
      <c r="B84" s="6" t="s">
        <v>47</v>
      </c>
      <c r="C84" s="7"/>
      <c r="D84" s="8"/>
      <c r="E84" s="5" t="s">
        <v>180</v>
      </c>
    </row>
    <row r="85" spans="2:5" x14ac:dyDescent="0.3">
      <c r="B85" s="72" t="s">
        <v>45</v>
      </c>
      <c r="C85" s="73"/>
      <c r="D85" s="74"/>
      <c r="E85" s="48" t="s">
        <v>61</v>
      </c>
    </row>
    <row r="86" spans="2:5" x14ac:dyDescent="0.3">
      <c r="B86" s="72" t="s">
        <v>28</v>
      </c>
      <c r="C86" s="73"/>
      <c r="D86" s="74"/>
      <c r="E86" s="48" t="s">
        <v>62</v>
      </c>
    </row>
    <row r="87" spans="2:5" x14ac:dyDescent="0.3">
      <c r="B87" s="75" t="s">
        <v>46</v>
      </c>
      <c r="C87" s="76"/>
      <c r="D87" s="77"/>
      <c r="E87" s="49" t="s">
        <v>141</v>
      </c>
    </row>
    <row r="88" spans="2:5" x14ac:dyDescent="0.3">
      <c r="B88" s="78" t="s">
        <v>29</v>
      </c>
      <c r="C88" s="79"/>
      <c r="D88" s="80"/>
      <c r="E88" s="49"/>
    </row>
    <row r="89" spans="2:5" ht="14.4" customHeight="1" x14ac:dyDescent="0.3">
      <c r="B89" s="75" t="s">
        <v>30</v>
      </c>
      <c r="C89" s="76"/>
      <c r="D89" s="77"/>
      <c r="E89" s="49" t="s">
        <v>190</v>
      </c>
    </row>
    <row r="90" spans="2:5" x14ac:dyDescent="0.3">
      <c r="B90" s="72" t="s">
        <v>3</v>
      </c>
      <c r="C90" s="73"/>
      <c r="D90" s="74"/>
      <c r="E90" s="49" t="s">
        <v>63</v>
      </c>
    </row>
    <row r="91" spans="2:5" x14ac:dyDescent="0.3">
      <c r="B91" s="72" t="s">
        <v>31</v>
      </c>
      <c r="C91" s="73"/>
      <c r="D91" s="74"/>
      <c r="E91" s="47">
        <v>2004</v>
      </c>
    </row>
    <row r="92" spans="2:5" x14ac:dyDescent="0.3">
      <c r="B92" s="72" t="s">
        <v>32</v>
      </c>
      <c r="C92" s="73"/>
      <c r="D92" s="74"/>
      <c r="E92" s="47">
        <v>2005</v>
      </c>
    </row>
    <row r="93" spans="2:5" x14ac:dyDescent="0.3">
      <c r="B93" s="72" t="s">
        <v>33</v>
      </c>
      <c r="C93" s="73"/>
      <c r="D93" s="74"/>
      <c r="E93" s="49" t="s">
        <v>64</v>
      </c>
    </row>
    <row r="94" spans="2:5" x14ac:dyDescent="0.3">
      <c r="B94" s="72" t="s">
        <v>34</v>
      </c>
      <c r="C94" s="73"/>
      <c r="D94" s="74"/>
      <c r="E94" s="49" t="s">
        <v>65</v>
      </c>
    </row>
    <row r="95" spans="2:5" x14ac:dyDescent="0.3">
      <c r="B95" s="107" t="s">
        <v>35</v>
      </c>
      <c r="C95" s="108"/>
      <c r="D95" s="109"/>
      <c r="E95" s="49" t="s">
        <v>65</v>
      </c>
    </row>
    <row r="96" spans="2:5" x14ac:dyDescent="0.3">
      <c r="B96" s="75" t="s">
        <v>36</v>
      </c>
      <c r="C96" s="76"/>
      <c r="D96" s="77"/>
      <c r="E96" s="49" t="s">
        <v>65</v>
      </c>
    </row>
    <row r="97" spans="2:5" x14ac:dyDescent="0.3">
      <c r="B97" s="75" t="s">
        <v>37</v>
      </c>
      <c r="C97" s="76"/>
      <c r="D97" s="77"/>
      <c r="E97" s="49">
        <v>1933.5</v>
      </c>
    </row>
    <row r="98" spans="2:5" x14ac:dyDescent="0.3">
      <c r="B98" s="75" t="s">
        <v>38</v>
      </c>
      <c r="C98" s="76"/>
      <c r="D98" s="77"/>
      <c r="E98" s="49"/>
    </row>
    <row r="99" spans="2:5" x14ac:dyDescent="0.3">
      <c r="B99" s="75" t="s">
        <v>39</v>
      </c>
      <c r="C99" s="76"/>
      <c r="D99" s="77"/>
      <c r="E99" s="50" t="s">
        <v>191</v>
      </c>
    </row>
    <row r="100" spans="2:5" ht="28.8" x14ac:dyDescent="0.3">
      <c r="B100" s="72" t="s">
        <v>41</v>
      </c>
      <c r="C100" s="73"/>
      <c r="D100" s="74"/>
      <c r="E100" s="51" t="s">
        <v>66</v>
      </c>
    </row>
    <row r="101" spans="2:5" x14ac:dyDescent="0.3">
      <c r="B101" s="72" t="s">
        <v>42</v>
      </c>
      <c r="C101" s="73"/>
      <c r="D101" s="74"/>
      <c r="E101" s="47" t="s">
        <v>192</v>
      </c>
    </row>
    <row r="102" spans="2:5" x14ac:dyDescent="0.3">
      <c r="B102" s="72" t="s">
        <v>43</v>
      </c>
      <c r="C102" s="73"/>
      <c r="D102" s="74"/>
      <c r="E102" s="47" t="s">
        <v>141</v>
      </c>
    </row>
    <row r="103" spans="2:5" x14ac:dyDescent="0.3">
      <c r="B103" s="72" t="s">
        <v>44</v>
      </c>
      <c r="C103" s="73"/>
      <c r="D103" s="74"/>
      <c r="E103" s="47" t="s">
        <v>141</v>
      </c>
    </row>
    <row r="104" spans="2:5" x14ac:dyDescent="0.3">
      <c r="E104" s="52"/>
    </row>
    <row r="105" spans="2:5" x14ac:dyDescent="0.3">
      <c r="B105" s="6" t="s">
        <v>47</v>
      </c>
      <c r="C105" s="7"/>
      <c r="D105" s="8"/>
      <c r="E105" s="53" t="s">
        <v>181</v>
      </c>
    </row>
    <row r="106" spans="2:5" x14ac:dyDescent="0.3">
      <c r="B106" s="72" t="s">
        <v>45</v>
      </c>
      <c r="C106" s="73"/>
      <c r="D106" s="74"/>
      <c r="E106" s="54" t="s">
        <v>61</v>
      </c>
    </row>
    <row r="107" spans="2:5" x14ac:dyDescent="0.3">
      <c r="B107" s="72" t="s">
        <v>28</v>
      </c>
      <c r="C107" s="73"/>
      <c r="D107" s="74"/>
      <c r="E107" s="54" t="s">
        <v>67</v>
      </c>
    </row>
    <row r="108" spans="2:5" x14ac:dyDescent="0.3">
      <c r="B108" s="75" t="s">
        <v>46</v>
      </c>
      <c r="C108" s="76"/>
      <c r="D108" s="77"/>
      <c r="E108" s="51" t="s">
        <v>141</v>
      </c>
    </row>
    <row r="109" spans="2:5" x14ac:dyDescent="0.3">
      <c r="B109" s="78" t="s">
        <v>29</v>
      </c>
      <c r="C109" s="79"/>
      <c r="D109" s="80"/>
      <c r="E109" s="49"/>
    </row>
    <row r="110" spans="2:5" x14ac:dyDescent="0.3">
      <c r="B110" s="75" t="s">
        <v>30</v>
      </c>
      <c r="C110" s="76"/>
      <c r="D110" s="77"/>
      <c r="E110" s="51" t="s">
        <v>190</v>
      </c>
    </row>
    <row r="111" spans="2:5" x14ac:dyDescent="0.3">
      <c r="B111" s="72" t="s">
        <v>3</v>
      </c>
      <c r="C111" s="73"/>
      <c r="D111" s="74"/>
      <c r="E111" s="49" t="s">
        <v>63</v>
      </c>
    </row>
    <row r="112" spans="2:5" x14ac:dyDescent="0.3">
      <c r="B112" s="72" t="s">
        <v>31</v>
      </c>
      <c r="C112" s="73"/>
      <c r="D112" s="74"/>
      <c r="E112" s="47">
        <v>2004</v>
      </c>
    </row>
    <row r="113" spans="2:5" x14ac:dyDescent="0.3">
      <c r="B113" s="72" t="s">
        <v>32</v>
      </c>
      <c r="C113" s="73"/>
      <c r="D113" s="74"/>
      <c r="E113" s="47">
        <v>2005</v>
      </c>
    </row>
    <row r="114" spans="2:5" x14ac:dyDescent="0.3">
      <c r="B114" s="72" t="s">
        <v>33</v>
      </c>
      <c r="C114" s="73"/>
      <c r="D114" s="74"/>
      <c r="E114" s="49" t="s">
        <v>64</v>
      </c>
    </row>
    <row r="115" spans="2:5" x14ac:dyDescent="0.3">
      <c r="B115" s="72" t="s">
        <v>34</v>
      </c>
      <c r="C115" s="73"/>
      <c r="D115" s="74"/>
      <c r="E115" s="49" t="s">
        <v>65</v>
      </c>
    </row>
    <row r="116" spans="2:5" x14ac:dyDescent="0.3">
      <c r="B116" s="107" t="s">
        <v>35</v>
      </c>
      <c r="C116" s="108"/>
      <c r="D116" s="109"/>
      <c r="E116" s="49" t="s">
        <v>65</v>
      </c>
    </row>
    <row r="117" spans="2:5" x14ac:dyDescent="0.3">
      <c r="B117" s="75" t="s">
        <v>36</v>
      </c>
      <c r="C117" s="76"/>
      <c r="D117" s="77"/>
      <c r="E117" s="49" t="s">
        <v>65</v>
      </c>
    </row>
    <row r="118" spans="2:5" x14ac:dyDescent="0.3">
      <c r="B118" s="75" t="s">
        <v>37</v>
      </c>
      <c r="C118" s="76"/>
      <c r="D118" s="77"/>
      <c r="E118" s="49">
        <v>1933.5</v>
      </c>
    </row>
    <row r="119" spans="2:5" x14ac:dyDescent="0.3">
      <c r="B119" s="75" t="s">
        <v>38</v>
      </c>
      <c r="C119" s="76"/>
      <c r="D119" s="77"/>
      <c r="E119" s="51"/>
    </row>
    <row r="120" spans="2:5" x14ac:dyDescent="0.3">
      <c r="B120" s="75" t="s">
        <v>39</v>
      </c>
      <c r="C120" s="76"/>
      <c r="D120" s="77"/>
      <c r="E120" s="51" t="s">
        <v>191</v>
      </c>
    </row>
    <row r="121" spans="2:5" ht="28.8" x14ac:dyDescent="0.3">
      <c r="B121" s="72" t="s">
        <v>41</v>
      </c>
      <c r="C121" s="73"/>
      <c r="D121" s="74"/>
      <c r="E121" s="51" t="s">
        <v>66</v>
      </c>
    </row>
    <row r="122" spans="2:5" x14ac:dyDescent="0.3">
      <c r="B122" s="72" t="s">
        <v>42</v>
      </c>
      <c r="C122" s="73"/>
      <c r="D122" s="74"/>
      <c r="E122" s="47" t="s">
        <v>192</v>
      </c>
    </row>
    <row r="123" spans="2:5" x14ac:dyDescent="0.3">
      <c r="B123" s="72" t="s">
        <v>43</v>
      </c>
      <c r="C123" s="73"/>
      <c r="D123" s="74"/>
      <c r="E123" s="47" t="s">
        <v>65</v>
      </c>
    </row>
    <row r="124" spans="2:5" x14ac:dyDescent="0.3">
      <c r="B124" s="72" t="s">
        <v>44</v>
      </c>
      <c r="C124" s="73"/>
      <c r="D124" s="74"/>
      <c r="E124" s="47" t="s">
        <v>65</v>
      </c>
    </row>
    <row r="130" spans="2:5" ht="15.6" x14ac:dyDescent="0.3">
      <c r="B130" s="81" t="s">
        <v>4</v>
      </c>
      <c r="C130" s="81"/>
      <c r="D130" s="81"/>
      <c r="E130" s="81"/>
    </row>
    <row r="131" spans="2:5" x14ac:dyDescent="0.3">
      <c r="B131" s="6" t="s">
        <v>47</v>
      </c>
      <c r="C131" s="7"/>
      <c r="D131" s="8"/>
      <c r="E131" s="5" t="s">
        <v>182</v>
      </c>
    </row>
    <row r="132" spans="2:5" x14ac:dyDescent="0.3">
      <c r="B132" s="72" t="s">
        <v>45</v>
      </c>
      <c r="C132" s="73"/>
      <c r="D132" s="74"/>
      <c r="E132" s="54" t="s">
        <v>68</v>
      </c>
    </row>
    <row r="133" spans="2:5" x14ac:dyDescent="0.3">
      <c r="B133" s="72" t="s">
        <v>28</v>
      </c>
      <c r="C133" s="73"/>
      <c r="D133" s="74"/>
      <c r="E133" s="54" t="s">
        <v>69</v>
      </c>
    </row>
    <row r="134" spans="2:5" ht="28.8" x14ac:dyDescent="0.3">
      <c r="B134" s="75" t="s">
        <v>46</v>
      </c>
      <c r="C134" s="76"/>
      <c r="D134" s="77"/>
      <c r="E134" s="51" t="s">
        <v>70</v>
      </c>
    </row>
    <row r="135" spans="2:5" x14ac:dyDescent="0.3">
      <c r="B135" s="78" t="s">
        <v>29</v>
      </c>
      <c r="C135" s="79"/>
      <c r="D135" s="80"/>
      <c r="E135" s="49"/>
    </row>
    <row r="136" spans="2:5" x14ac:dyDescent="0.3">
      <c r="B136" s="75" t="s">
        <v>30</v>
      </c>
      <c r="C136" s="76"/>
      <c r="D136" s="77"/>
      <c r="E136" s="51" t="s">
        <v>71</v>
      </c>
    </row>
    <row r="137" spans="2:5" ht="28.8" x14ac:dyDescent="0.3">
      <c r="B137" s="72" t="s">
        <v>3</v>
      </c>
      <c r="C137" s="73"/>
      <c r="D137" s="74"/>
      <c r="E137" s="51" t="s">
        <v>72</v>
      </c>
    </row>
    <row r="138" spans="2:5" x14ac:dyDescent="0.3">
      <c r="B138" s="72" t="s">
        <v>31</v>
      </c>
      <c r="C138" s="73"/>
      <c r="D138" s="74"/>
      <c r="E138" s="47" t="s">
        <v>194</v>
      </c>
    </row>
    <row r="139" spans="2:5" x14ac:dyDescent="0.3">
      <c r="B139" s="72" t="s">
        <v>32</v>
      </c>
      <c r="C139" s="73"/>
      <c r="D139" s="74"/>
      <c r="E139" s="47" t="s">
        <v>194</v>
      </c>
    </row>
    <row r="140" spans="2:5" x14ac:dyDescent="0.3">
      <c r="B140" s="72" t="s">
        <v>33</v>
      </c>
      <c r="C140" s="73"/>
      <c r="D140" s="74"/>
      <c r="E140" s="49" t="s">
        <v>64</v>
      </c>
    </row>
    <row r="141" spans="2:5" x14ac:dyDescent="0.3">
      <c r="B141" s="72" t="s">
        <v>34</v>
      </c>
      <c r="C141" s="73"/>
      <c r="D141" s="74"/>
      <c r="E141" s="49" t="s">
        <v>65</v>
      </c>
    </row>
    <row r="142" spans="2:5" x14ac:dyDescent="0.3">
      <c r="B142" s="107" t="s">
        <v>35</v>
      </c>
      <c r="C142" s="108"/>
      <c r="D142" s="109"/>
      <c r="E142" s="47" t="s">
        <v>194</v>
      </c>
    </row>
    <row r="143" spans="2:5" x14ac:dyDescent="0.3">
      <c r="B143" s="75" t="s">
        <v>36</v>
      </c>
      <c r="C143" s="76"/>
      <c r="D143" s="77"/>
      <c r="E143" s="47" t="s">
        <v>194</v>
      </c>
    </row>
    <row r="144" spans="2:5" x14ac:dyDescent="0.3">
      <c r="B144" s="75" t="s">
        <v>37</v>
      </c>
      <c r="C144" s="76"/>
      <c r="D144" s="77"/>
      <c r="E144" s="51">
        <v>0.39</v>
      </c>
    </row>
    <row r="145" spans="2:5" x14ac:dyDescent="0.3">
      <c r="B145" s="75" t="s">
        <v>38</v>
      </c>
      <c r="C145" s="76"/>
      <c r="D145" s="77"/>
      <c r="E145" s="51"/>
    </row>
    <row r="146" spans="2:5" x14ac:dyDescent="0.3">
      <c r="B146" s="75" t="s">
        <v>39</v>
      </c>
      <c r="C146" s="76"/>
      <c r="D146" s="77"/>
      <c r="E146" s="51" t="s">
        <v>73</v>
      </c>
    </row>
    <row r="147" spans="2:5" x14ac:dyDescent="0.3">
      <c r="B147" s="72" t="s">
        <v>41</v>
      </c>
      <c r="C147" s="73"/>
      <c r="D147" s="74"/>
      <c r="E147" s="51" t="s">
        <v>194</v>
      </c>
    </row>
    <row r="148" spans="2:5" x14ac:dyDescent="0.3">
      <c r="B148" s="72" t="s">
        <v>42</v>
      </c>
      <c r="C148" s="73"/>
      <c r="D148" s="74"/>
      <c r="E148" s="47" t="s">
        <v>194</v>
      </c>
    </row>
    <row r="149" spans="2:5" x14ac:dyDescent="0.3">
      <c r="B149" s="72" t="s">
        <v>43</v>
      </c>
      <c r="C149" s="73"/>
      <c r="D149" s="74"/>
      <c r="E149" s="47" t="s">
        <v>194</v>
      </c>
    </row>
    <row r="150" spans="2:5" x14ac:dyDescent="0.3">
      <c r="B150" s="72" t="s">
        <v>44</v>
      </c>
      <c r="C150" s="73"/>
      <c r="D150" s="74"/>
      <c r="E150" s="47" t="s">
        <v>194</v>
      </c>
    </row>
    <row r="151" spans="2:5" x14ac:dyDescent="0.3">
      <c r="E151" s="52"/>
    </row>
    <row r="152" spans="2:5" x14ac:dyDescent="0.3">
      <c r="B152" s="6" t="s">
        <v>47</v>
      </c>
      <c r="C152" s="7"/>
      <c r="D152" s="8"/>
      <c r="E152" s="53" t="s">
        <v>183</v>
      </c>
    </row>
    <row r="153" spans="2:5" x14ac:dyDescent="0.3">
      <c r="B153" s="72" t="s">
        <v>45</v>
      </c>
      <c r="C153" s="73"/>
      <c r="D153" s="74"/>
      <c r="E153" s="54" t="s">
        <v>68</v>
      </c>
    </row>
    <row r="154" spans="2:5" x14ac:dyDescent="0.3">
      <c r="B154" s="72" t="s">
        <v>28</v>
      </c>
      <c r="C154" s="73"/>
      <c r="D154" s="74"/>
      <c r="E154" s="54" t="s">
        <v>74</v>
      </c>
    </row>
    <row r="155" spans="2:5" ht="28.8" x14ac:dyDescent="0.3">
      <c r="B155" s="75" t="s">
        <v>46</v>
      </c>
      <c r="C155" s="76"/>
      <c r="D155" s="77"/>
      <c r="E155" s="51" t="s">
        <v>70</v>
      </c>
    </row>
    <row r="156" spans="2:5" x14ac:dyDescent="0.3">
      <c r="B156" s="78" t="s">
        <v>29</v>
      </c>
      <c r="C156" s="79"/>
      <c r="D156" s="80"/>
      <c r="E156" s="49"/>
    </row>
    <row r="157" spans="2:5" x14ac:dyDescent="0.3">
      <c r="B157" s="75" t="s">
        <v>30</v>
      </c>
      <c r="C157" s="76"/>
      <c r="D157" s="77"/>
      <c r="E157" s="51" t="s">
        <v>75</v>
      </c>
    </row>
    <row r="158" spans="2:5" x14ac:dyDescent="0.3">
      <c r="B158" s="72" t="s">
        <v>3</v>
      </c>
      <c r="C158" s="73"/>
      <c r="D158" s="74"/>
      <c r="E158" s="51" t="s">
        <v>76</v>
      </c>
    </row>
    <row r="159" spans="2:5" x14ac:dyDescent="0.3">
      <c r="B159" s="72" t="s">
        <v>31</v>
      </c>
      <c r="C159" s="73"/>
      <c r="D159" s="74"/>
      <c r="E159" s="47" t="s">
        <v>194</v>
      </c>
    </row>
    <row r="160" spans="2:5" x14ac:dyDescent="0.3">
      <c r="B160" s="72" t="s">
        <v>32</v>
      </c>
      <c r="C160" s="73"/>
      <c r="D160" s="74"/>
      <c r="E160" s="47" t="s">
        <v>194</v>
      </c>
    </row>
    <row r="161" spans="2:5" x14ac:dyDescent="0.3">
      <c r="B161" s="72" t="s">
        <v>33</v>
      </c>
      <c r="C161" s="73"/>
      <c r="D161" s="74"/>
      <c r="E161" s="49" t="s">
        <v>64</v>
      </c>
    </row>
    <row r="162" spans="2:5" x14ac:dyDescent="0.3">
      <c r="B162" s="72" t="s">
        <v>34</v>
      </c>
      <c r="C162" s="73"/>
      <c r="D162" s="74"/>
      <c r="E162" s="49" t="s">
        <v>65</v>
      </c>
    </row>
    <row r="163" spans="2:5" x14ac:dyDescent="0.3">
      <c r="B163" s="107" t="s">
        <v>35</v>
      </c>
      <c r="C163" s="108"/>
      <c r="D163" s="109"/>
      <c r="E163" s="47" t="s">
        <v>194</v>
      </c>
    </row>
    <row r="164" spans="2:5" x14ac:dyDescent="0.3">
      <c r="B164" s="75" t="s">
        <v>36</v>
      </c>
      <c r="C164" s="76"/>
      <c r="D164" s="77"/>
      <c r="E164" s="47" t="s">
        <v>194</v>
      </c>
    </row>
    <row r="165" spans="2:5" x14ac:dyDescent="0.3">
      <c r="B165" s="75" t="s">
        <v>37</v>
      </c>
      <c r="C165" s="76"/>
      <c r="D165" s="77"/>
      <c r="E165" s="51">
        <v>0.39</v>
      </c>
    </row>
    <row r="166" spans="2:5" x14ac:dyDescent="0.3">
      <c r="B166" s="75" t="s">
        <v>38</v>
      </c>
      <c r="C166" s="76"/>
      <c r="D166" s="77"/>
      <c r="E166" s="51"/>
    </row>
    <row r="167" spans="2:5" x14ac:dyDescent="0.3">
      <c r="B167" s="75" t="s">
        <v>39</v>
      </c>
      <c r="C167" s="76"/>
      <c r="D167" s="77"/>
      <c r="E167" s="51" t="s">
        <v>73</v>
      </c>
    </row>
    <row r="168" spans="2:5" x14ac:dyDescent="0.3">
      <c r="B168" s="72" t="s">
        <v>41</v>
      </c>
      <c r="C168" s="73"/>
      <c r="D168" s="74"/>
      <c r="E168" s="51" t="s">
        <v>194</v>
      </c>
    </row>
    <row r="169" spans="2:5" x14ac:dyDescent="0.3">
      <c r="B169" s="72" t="s">
        <v>42</v>
      </c>
      <c r="C169" s="73"/>
      <c r="D169" s="74"/>
      <c r="E169" s="47" t="s">
        <v>194</v>
      </c>
    </row>
    <row r="170" spans="2:5" x14ac:dyDescent="0.3">
      <c r="B170" s="72" t="s">
        <v>43</v>
      </c>
      <c r="C170" s="73"/>
      <c r="D170" s="74"/>
      <c r="E170" s="47" t="s">
        <v>194</v>
      </c>
    </row>
    <row r="171" spans="2:5" x14ac:dyDescent="0.3">
      <c r="B171" s="72" t="s">
        <v>44</v>
      </c>
      <c r="C171" s="73"/>
      <c r="D171" s="74"/>
      <c r="E171" s="47" t="s">
        <v>194</v>
      </c>
    </row>
  </sheetData>
  <mergeCells count="108">
    <mergeCell ref="B170:D170"/>
    <mergeCell ref="B171:D171"/>
    <mergeCell ref="B165:D165"/>
    <mergeCell ref="B166:D166"/>
    <mergeCell ref="B167:D167"/>
    <mergeCell ref="B168:D168"/>
    <mergeCell ref="B169:D169"/>
    <mergeCell ref="B74:E74"/>
    <mergeCell ref="B159:D159"/>
    <mergeCell ref="B160:D160"/>
    <mergeCell ref="B161:D161"/>
    <mergeCell ref="B162:D162"/>
    <mergeCell ref="B163:D163"/>
    <mergeCell ref="B164:D164"/>
    <mergeCell ref="B153:D153"/>
    <mergeCell ref="B154:D154"/>
    <mergeCell ref="B155:D155"/>
    <mergeCell ref="B156:D156"/>
    <mergeCell ref="B157:D157"/>
    <mergeCell ref="B158:D158"/>
    <mergeCell ref="B146:D146"/>
    <mergeCell ref="B147:D147"/>
    <mergeCell ref="B148:D148"/>
    <mergeCell ref="B149:D149"/>
    <mergeCell ref="B150:D150"/>
    <mergeCell ref="B140:D140"/>
    <mergeCell ref="B141:D141"/>
    <mergeCell ref="B142:D142"/>
    <mergeCell ref="B143:D143"/>
    <mergeCell ref="B144:D144"/>
    <mergeCell ref="B145:D145"/>
    <mergeCell ref="B134:D134"/>
    <mergeCell ref="B135:D135"/>
    <mergeCell ref="B136:D136"/>
    <mergeCell ref="B137:D137"/>
    <mergeCell ref="B138:D138"/>
    <mergeCell ref="B139:D139"/>
    <mergeCell ref="B121:D121"/>
    <mergeCell ref="B122:D122"/>
    <mergeCell ref="B123:D123"/>
    <mergeCell ref="B130:E130"/>
    <mergeCell ref="B132:D132"/>
    <mergeCell ref="B133:D133"/>
    <mergeCell ref="B124:D124"/>
    <mergeCell ref="B116:D116"/>
    <mergeCell ref="B117:D117"/>
    <mergeCell ref="B118:D118"/>
    <mergeCell ref="B119:D119"/>
    <mergeCell ref="B120:D120"/>
    <mergeCell ref="B110:D110"/>
    <mergeCell ref="B111:D111"/>
    <mergeCell ref="B112:D112"/>
    <mergeCell ref="B113:D113"/>
    <mergeCell ref="B114:D114"/>
    <mergeCell ref="B115:D115"/>
    <mergeCell ref="B83:E83"/>
    <mergeCell ref="B106:D106"/>
    <mergeCell ref="B107:D107"/>
    <mergeCell ref="B108:D108"/>
    <mergeCell ref="B109:D109"/>
    <mergeCell ref="B103:D103"/>
    <mergeCell ref="B91:D91"/>
    <mergeCell ref="B95:D95"/>
    <mergeCell ref="B94:D94"/>
    <mergeCell ref="B93:D93"/>
    <mergeCell ref="B92:D92"/>
    <mergeCell ref="B97:D97"/>
    <mergeCell ref="B98:D98"/>
    <mergeCell ref="B99:D99"/>
    <mergeCell ref="B96:D96"/>
    <mergeCell ref="B85:D85"/>
    <mergeCell ref="B100:D100"/>
    <mergeCell ref="B101:D101"/>
    <mergeCell ref="B102:D102"/>
    <mergeCell ref="B86:D86"/>
    <mergeCell ref="B87:D87"/>
    <mergeCell ref="B90:D90"/>
    <mergeCell ref="B89:D89"/>
    <mergeCell ref="B88:D88"/>
    <mergeCell ref="B20:E20"/>
    <mergeCell ref="B21:E21"/>
    <mergeCell ref="B40:E41"/>
    <mergeCell ref="B22:E22"/>
    <mergeCell ref="B23:E23"/>
    <mergeCell ref="B39:E39"/>
    <mergeCell ref="B54:D54"/>
    <mergeCell ref="B55:D55"/>
    <mergeCell ref="B56:D56"/>
    <mergeCell ref="C27:D27"/>
    <mergeCell ref="B57:D57"/>
    <mergeCell ref="B58:D58"/>
    <mergeCell ref="B51:E51"/>
    <mergeCell ref="B52:E52"/>
    <mergeCell ref="B43:E50"/>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s>
  <dataValidations count="4">
    <dataValidation type="list" allowBlank="1" showInputMessage="1" showErrorMessage="1" sqref="E69:E71">
      <formula1>N°</formula1>
    </dataValidation>
    <dataValidation type="whole" operator="greaterThanOrEqual" allowBlank="1" showInputMessage="1" showErrorMessage="1" sqref="E72">
      <formula1>0</formula1>
    </dataValidation>
    <dataValidation type="list" allowBlank="1" showInputMessage="1" showErrorMessage="1" sqref="E85 E106 E132 E153">
      <formula1>TIPO_FUENTE</formula1>
    </dataValidation>
    <dataValidation type="decimal" operator="greaterThanOrEqual" allowBlank="1" showInputMessage="1" showErrorMessage="1" sqref="E97:E98 E118:E119 E144:E145 E165:E166">
      <formula1>0</formula1>
    </dataValidation>
  </dataValidations>
  <pageMargins left="0.7" right="0.7" top="0.75" bottom="0.75" header="0.3" footer="0.3"/>
  <pageSetup scale="82" orientation="portrait" verticalDpi="0" r:id="rId1"/>
  <headerFooter differentFirst="1">
    <oddHeader>&amp;L&amp;G&amp;C
Expediente: DFZ-2016-4865-XIV-LEY-EI&amp;R&amp;G</oddHeader>
    <oddFooter>&amp;R&amp;P</oddFooter>
    <firstHeader>&amp;C&amp;G</firstHeader>
  </headerFooter>
  <rowBreaks count="3" manualBreakCount="3">
    <brk id="36" max="4" man="1"/>
    <brk id="78" max="4" man="1"/>
    <brk id="126" max="4" man="1"/>
  </rowBreaks>
  <colBreaks count="1" manualBreakCount="1">
    <brk id="5" max="170" man="1"/>
  </colBreaks>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'[2]ALT. 10'!#REF!</xm:f>
          </x14:formula1>
          <xm:sqref>E88 E109 E135 E156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4"/>
  <sheetViews>
    <sheetView zoomScaleNormal="100" workbookViewId="0">
      <selection activeCell="C9" sqref="C9:C12"/>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 min="9" max="9" width="9.33203125" bestFit="1" customWidth="1"/>
  </cols>
  <sheetData>
    <row r="3" spans="2:10" x14ac:dyDescent="0.3">
      <c r="C3" s="117" t="str">
        <f>Datos!C27</f>
        <v>Expediente: DFZ-2016-4865-XIV-LEY-EI</v>
      </c>
      <c r="D3" s="117"/>
      <c r="E3" s="117"/>
      <c r="F3" s="117"/>
      <c r="G3" s="117"/>
      <c r="H3" s="117"/>
      <c r="I3" s="117"/>
    </row>
    <row r="6" spans="2:10" ht="15.6" x14ac:dyDescent="0.3">
      <c r="B6" s="118" t="s">
        <v>4</v>
      </c>
      <c r="C6" s="118"/>
      <c r="D6" s="118"/>
      <c r="E6" s="118"/>
      <c r="F6" s="118"/>
      <c r="G6" s="118"/>
      <c r="H6" s="118"/>
      <c r="I6" s="118"/>
      <c r="J6" s="118"/>
    </row>
    <row r="7" spans="2:10" x14ac:dyDescent="0.3">
      <c r="B7" s="119"/>
      <c r="C7" s="119"/>
      <c r="D7" s="119"/>
      <c r="E7" s="119"/>
    </row>
    <row r="8" spans="2:10" x14ac:dyDescent="0.3">
      <c r="B8" s="120" t="s">
        <v>48</v>
      </c>
      <c r="C8" s="120"/>
      <c r="D8" s="120"/>
      <c r="E8" s="12" t="s">
        <v>49</v>
      </c>
      <c r="F8" s="12" t="s">
        <v>1</v>
      </c>
      <c r="G8" s="12" t="s">
        <v>2</v>
      </c>
      <c r="H8" s="12" t="s">
        <v>0</v>
      </c>
      <c r="I8" s="12" t="s">
        <v>50</v>
      </c>
      <c r="J8" s="11"/>
    </row>
    <row r="9" spans="2:10" x14ac:dyDescent="0.3">
      <c r="B9" s="113" t="s">
        <v>62</v>
      </c>
      <c r="C9" s="116"/>
      <c r="D9" s="3" t="s">
        <v>33</v>
      </c>
      <c r="E9" s="157">
        <v>1</v>
      </c>
      <c r="F9" s="157">
        <v>3</v>
      </c>
      <c r="G9" s="157">
        <v>1</v>
      </c>
      <c r="H9" s="157">
        <v>1</v>
      </c>
      <c r="I9" s="157">
        <v>1</v>
      </c>
      <c r="J9" s="11"/>
    </row>
    <row r="10" spans="2:10" x14ac:dyDescent="0.3">
      <c r="B10" s="114"/>
      <c r="C10" s="116"/>
      <c r="D10" s="4" t="s">
        <v>34</v>
      </c>
      <c r="E10" s="157" t="s">
        <v>194</v>
      </c>
      <c r="F10" s="157" t="s">
        <v>194</v>
      </c>
      <c r="G10" s="157" t="s">
        <v>194</v>
      </c>
      <c r="H10" s="157" t="s">
        <v>194</v>
      </c>
      <c r="I10" s="157" t="s">
        <v>194</v>
      </c>
      <c r="J10" s="11"/>
    </row>
    <row r="11" spans="2:10" x14ac:dyDescent="0.3">
      <c r="B11" s="114"/>
      <c r="C11" s="116"/>
      <c r="D11" s="10" t="s">
        <v>35</v>
      </c>
      <c r="E11" s="157" t="s">
        <v>194</v>
      </c>
      <c r="F11" s="157" t="s">
        <v>194</v>
      </c>
      <c r="G11" s="157" t="s">
        <v>194</v>
      </c>
      <c r="H11" s="157" t="s">
        <v>194</v>
      </c>
      <c r="I11" s="157" t="s">
        <v>194</v>
      </c>
      <c r="J11" s="11"/>
    </row>
    <row r="12" spans="2:10" x14ac:dyDescent="0.3">
      <c r="B12" s="115"/>
      <c r="C12" s="116"/>
      <c r="D12" s="4" t="s">
        <v>36</v>
      </c>
      <c r="E12" s="157" t="s">
        <v>194</v>
      </c>
      <c r="F12" s="157" t="s">
        <v>194</v>
      </c>
      <c r="G12" s="157" t="s">
        <v>194</v>
      </c>
      <c r="H12" s="157" t="s">
        <v>194</v>
      </c>
      <c r="I12" s="157" t="s">
        <v>194</v>
      </c>
      <c r="J12" s="11"/>
    </row>
    <row r="13" spans="2:10" x14ac:dyDescent="0.3">
      <c r="B13" s="113" t="s">
        <v>67</v>
      </c>
      <c r="C13" s="116"/>
      <c r="D13" s="3" t="s">
        <v>33</v>
      </c>
      <c r="E13" s="157">
        <v>1</v>
      </c>
      <c r="F13" s="157">
        <v>3</v>
      </c>
      <c r="G13" s="157">
        <v>1</v>
      </c>
      <c r="H13" s="157">
        <v>1</v>
      </c>
      <c r="I13" s="157">
        <v>1</v>
      </c>
    </row>
    <row r="14" spans="2:10" x14ac:dyDescent="0.3">
      <c r="B14" s="114"/>
      <c r="C14" s="116"/>
      <c r="D14" s="4" t="s">
        <v>34</v>
      </c>
      <c r="E14" s="157" t="s">
        <v>194</v>
      </c>
      <c r="F14" s="157" t="s">
        <v>194</v>
      </c>
      <c r="G14" s="157" t="s">
        <v>194</v>
      </c>
      <c r="H14" s="157" t="s">
        <v>194</v>
      </c>
      <c r="I14" s="157" t="s">
        <v>194</v>
      </c>
    </row>
    <row r="15" spans="2:10" x14ac:dyDescent="0.3">
      <c r="B15" s="114"/>
      <c r="C15" s="116"/>
      <c r="D15" s="10" t="s">
        <v>35</v>
      </c>
      <c r="E15" s="157" t="s">
        <v>194</v>
      </c>
      <c r="F15" s="157" t="s">
        <v>194</v>
      </c>
      <c r="G15" s="157" t="s">
        <v>194</v>
      </c>
      <c r="H15" s="157" t="s">
        <v>194</v>
      </c>
      <c r="I15" s="157" t="s">
        <v>194</v>
      </c>
    </row>
    <row r="16" spans="2:10" x14ac:dyDescent="0.3">
      <c r="B16" s="115"/>
      <c r="C16" s="116"/>
      <c r="D16" s="4" t="s">
        <v>36</v>
      </c>
      <c r="E16" s="157" t="s">
        <v>194</v>
      </c>
      <c r="F16" s="157" t="s">
        <v>194</v>
      </c>
      <c r="G16" s="157" t="s">
        <v>194</v>
      </c>
      <c r="H16" s="157" t="s">
        <v>194</v>
      </c>
      <c r="I16" s="157" t="s">
        <v>194</v>
      </c>
    </row>
    <row r="17" spans="2:9" x14ac:dyDescent="0.3">
      <c r="B17" s="113" t="s">
        <v>69</v>
      </c>
      <c r="C17" s="116"/>
      <c r="D17" s="3" t="s">
        <v>33</v>
      </c>
      <c r="E17" s="157">
        <v>10</v>
      </c>
      <c r="F17" s="157">
        <v>10</v>
      </c>
      <c r="G17" s="157">
        <v>10</v>
      </c>
      <c r="H17" s="157">
        <v>10</v>
      </c>
      <c r="I17" s="157"/>
    </row>
    <row r="18" spans="2:9" x14ac:dyDescent="0.3">
      <c r="B18" s="114"/>
      <c r="C18" s="116"/>
      <c r="D18" s="4" t="s">
        <v>34</v>
      </c>
      <c r="E18" s="157" t="s">
        <v>194</v>
      </c>
      <c r="F18" s="157" t="s">
        <v>194</v>
      </c>
      <c r="G18" s="157" t="s">
        <v>194</v>
      </c>
      <c r="H18" s="157" t="s">
        <v>194</v>
      </c>
      <c r="I18" s="157" t="s">
        <v>194</v>
      </c>
    </row>
    <row r="19" spans="2:9" x14ac:dyDescent="0.3">
      <c r="B19" s="114"/>
      <c r="C19" s="116"/>
      <c r="D19" s="10" t="s">
        <v>35</v>
      </c>
      <c r="E19" s="157" t="s">
        <v>194</v>
      </c>
      <c r="F19" s="157" t="s">
        <v>194</v>
      </c>
      <c r="G19" s="157" t="s">
        <v>194</v>
      </c>
      <c r="H19" s="157" t="s">
        <v>194</v>
      </c>
      <c r="I19" s="157" t="s">
        <v>194</v>
      </c>
    </row>
    <row r="20" spans="2:9" x14ac:dyDescent="0.3">
      <c r="B20" s="115"/>
      <c r="C20" s="116"/>
      <c r="D20" s="4" t="s">
        <v>36</v>
      </c>
      <c r="E20" s="157" t="s">
        <v>194</v>
      </c>
      <c r="F20" s="157" t="s">
        <v>194</v>
      </c>
      <c r="G20" s="157" t="s">
        <v>194</v>
      </c>
      <c r="H20" s="157" t="s">
        <v>194</v>
      </c>
      <c r="I20" s="157" t="s">
        <v>194</v>
      </c>
    </row>
    <row r="21" spans="2:9" x14ac:dyDescent="0.3">
      <c r="B21" s="113" t="s">
        <v>74</v>
      </c>
      <c r="C21" s="116"/>
      <c r="D21" s="3" t="s">
        <v>33</v>
      </c>
      <c r="E21" s="157">
        <v>10</v>
      </c>
      <c r="F21" s="157">
        <v>10</v>
      </c>
      <c r="G21" s="157">
        <v>10</v>
      </c>
      <c r="H21" s="157">
        <v>10</v>
      </c>
      <c r="I21" s="157"/>
    </row>
    <row r="22" spans="2:9" x14ac:dyDescent="0.3">
      <c r="B22" s="114"/>
      <c r="C22" s="116"/>
      <c r="D22" s="4" t="s">
        <v>34</v>
      </c>
      <c r="E22" s="157" t="s">
        <v>194</v>
      </c>
      <c r="F22" s="157" t="s">
        <v>194</v>
      </c>
      <c r="G22" s="157" t="s">
        <v>194</v>
      </c>
      <c r="H22" s="157" t="s">
        <v>194</v>
      </c>
      <c r="I22" s="157" t="s">
        <v>194</v>
      </c>
    </row>
    <row r="23" spans="2:9" x14ac:dyDescent="0.3">
      <c r="B23" s="114"/>
      <c r="C23" s="116"/>
      <c r="D23" s="10" t="s">
        <v>35</v>
      </c>
      <c r="E23" s="157" t="s">
        <v>194</v>
      </c>
      <c r="F23" s="157" t="s">
        <v>194</v>
      </c>
      <c r="G23" s="157" t="s">
        <v>194</v>
      </c>
      <c r="H23" s="157" t="s">
        <v>194</v>
      </c>
      <c r="I23" s="157" t="s">
        <v>194</v>
      </c>
    </row>
    <row r="24" spans="2:9" x14ac:dyDescent="0.3">
      <c r="B24" s="115"/>
      <c r="C24" s="116"/>
      <c r="D24" s="4" t="s">
        <v>36</v>
      </c>
      <c r="E24" s="157" t="s">
        <v>194</v>
      </c>
      <c r="F24" s="157" t="s">
        <v>194</v>
      </c>
      <c r="G24" s="157" t="s">
        <v>194</v>
      </c>
      <c r="H24" s="157" t="s">
        <v>194</v>
      </c>
      <c r="I24" s="157" t="s">
        <v>194</v>
      </c>
    </row>
  </sheetData>
  <mergeCells count="12">
    <mergeCell ref="B17:B20"/>
    <mergeCell ref="C17:C20"/>
    <mergeCell ref="B21:B24"/>
    <mergeCell ref="C21:C24"/>
    <mergeCell ref="C3:I3"/>
    <mergeCell ref="B6:J6"/>
    <mergeCell ref="B7:E7"/>
    <mergeCell ref="B9:B12"/>
    <mergeCell ref="C9:C12"/>
    <mergeCell ref="B8:D8"/>
    <mergeCell ref="B13:B16"/>
    <mergeCell ref="C13:C16"/>
  </mergeCells>
  <dataValidations count="2">
    <dataValidation type="list" allowBlank="1" showInputMessage="1" showErrorMessage="1" sqref="I9 I13">
      <formula1>"1,2,3,4,5,6,7,8,9,10,11,Otro,N/A"</formula1>
    </dataValidation>
    <dataValidation type="list" allowBlank="1" showInputMessage="1" showErrorMessage="1" sqref="E9:H9 E13:H13 E17:I17 E21:I21">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J50"/>
  <sheetViews>
    <sheetView showGridLines="0" showWhiteSpace="0" view="pageBreakPreview" topLeftCell="A19" zoomScale="60" zoomScaleNormal="70" zoomScalePageLayoutView="70" workbookViewId="0">
      <selection activeCell="Q42" sqref="Q42"/>
    </sheetView>
  </sheetViews>
  <sheetFormatPr baseColWidth="10" defaultRowHeight="14.4" x14ac:dyDescent="0.3"/>
  <cols>
    <col min="1" max="1" width="5.33203125" customWidth="1"/>
    <col min="3" max="3" width="12.44140625" customWidth="1"/>
    <col min="4" max="4" width="31.6640625" customWidth="1"/>
    <col min="5" max="5" width="19" customWidth="1"/>
    <col min="6" max="6" width="16.6640625" customWidth="1"/>
    <col min="7" max="7" width="19.88671875" customWidth="1"/>
    <col min="8" max="8" width="15.6640625" customWidth="1"/>
    <col min="9" max="9" width="19" customWidth="1"/>
  </cols>
  <sheetData>
    <row r="6" spans="2:9" ht="15.6" x14ac:dyDescent="0.3">
      <c r="B6" s="81" t="s">
        <v>77</v>
      </c>
      <c r="C6" s="81"/>
      <c r="D6" s="81"/>
      <c r="E6" s="81"/>
      <c r="F6" s="81"/>
      <c r="G6" s="81"/>
      <c r="H6" s="81"/>
      <c r="I6" s="81"/>
    </row>
    <row r="7" spans="2:9" ht="16.2" thickBot="1" x14ac:dyDescent="0.35">
      <c r="B7" s="21"/>
      <c r="C7" s="21"/>
      <c r="D7" s="21"/>
      <c r="E7" s="21"/>
      <c r="F7" s="21"/>
      <c r="G7" s="21"/>
      <c r="H7" s="21"/>
      <c r="I7" s="21"/>
    </row>
    <row r="8" spans="2:9" ht="16.2" thickBot="1" x14ac:dyDescent="0.35">
      <c r="B8" s="125" t="str">
        <f>[2]CUANTIFICACIÓN!B7</f>
        <v>TG-1</v>
      </c>
      <c r="C8" s="126"/>
      <c r="D8" s="126"/>
      <c r="E8" s="126"/>
      <c r="F8" s="126"/>
      <c r="G8" s="126"/>
      <c r="H8" s="126"/>
      <c r="I8" s="127"/>
    </row>
    <row r="9" spans="2:9" ht="15.6" x14ac:dyDescent="0.3">
      <c r="B9" s="21"/>
      <c r="C9" s="21"/>
      <c r="D9" s="21"/>
      <c r="E9" s="21"/>
      <c r="F9" s="21"/>
      <c r="G9" s="21"/>
      <c r="H9" s="21"/>
      <c r="I9" s="21"/>
    </row>
    <row r="10" spans="2:9" x14ac:dyDescent="0.3">
      <c r="B10" s="24" t="s">
        <v>78</v>
      </c>
      <c r="E10" s="25" t="s">
        <v>49</v>
      </c>
      <c r="F10" s="25" t="s">
        <v>1</v>
      </c>
      <c r="G10" s="25" t="s">
        <v>2</v>
      </c>
      <c r="H10" s="26" t="s">
        <v>0</v>
      </c>
      <c r="I10" s="25" t="s">
        <v>79</v>
      </c>
    </row>
    <row r="11" spans="2:9" x14ac:dyDescent="0.3">
      <c r="B11" s="128" t="s">
        <v>80</v>
      </c>
      <c r="C11" s="129"/>
      <c r="D11" s="130"/>
      <c r="E11" s="28" t="s">
        <v>81</v>
      </c>
      <c r="F11" s="28"/>
      <c r="G11" s="28" t="s">
        <v>81</v>
      </c>
      <c r="H11" s="28" t="s">
        <v>81</v>
      </c>
      <c r="I11" s="28" t="s">
        <v>81</v>
      </c>
    </row>
    <row r="12" spans="2:9" x14ac:dyDescent="0.3">
      <c r="B12" s="128" t="s">
        <v>82</v>
      </c>
      <c r="C12" s="129"/>
      <c r="D12" s="130"/>
      <c r="E12" s="28" t="s">
        <v>83</v>
      </c>
      <c r="F12" s="28"/>
      <c r="G12" s="28" t="s">
        <v>83</v>
      </c>
      <c r="H12" s="28" t="s">
        <v>83</v>
      </c>
      <c r="I12" s="28" t="s">
        <v>83</v>
      </c>
    </row>
    <row r="13" spans="2:9" x14ac:dyDescent="0.3">
      <c r="B13" s="128" t="s">
        <v>84</v>
      </c>
      <c r="C13" s="129"/>
      <c r="D13" s="130"/>
      <c r="E13" s="28">
        <v>992</v>
      </c>
      <c r="F13" s="28"/>
      <c r="G13" s="28">
        <v>992</v>
      </c>
      <c r="H13" s="28">
        <v>992</v>
      </c>
      <c r="I13" s="28">
        <v>992</v>
      </c>
    </row>
    <row r="14" spans="2:9" x14ac:dyDescent="0.3">
      <c r="B14" s="128" t="s">
        <v>85</v>
      </c>
      <c r="C14" s="129"/>
      <c r="D14" s="130"/>
      <c r="E14" s="55">
        <v>42662</v>
      </c>
      <c r="F14" s="28"/>
      <c r="G14" s="55">
        <v>42662</v>
      </c>
      <c r="H14" s="55">
        <v>42662</v>
      </c>
      <c r="I14" s="55">
        <v>42662</v>
      </c>
    </row>
    <row r="15" spans="2:9" x14ac:dyDescent="0.3">
      <c r="B15" s="128" t="s">
        <v>86</v>
      </c>
      <c r="C15" s="129"/>
      <c r="D15" s="130"/>
      <c r="E15" s="55">
        <v>42852</v>
      </c>
      <c r="F15" s="28"/>
      <c r="G15" s="55">
        <v>42852</v>
      </c>
      <c r="H15" s="55">
        <v>42852</v>
      </c>
      <c r="I15" s="55">
        <v>42852</v>
      </c>
    </row>
    <row r="16" spans="2:9" x14ac:dyDescent="0.3">
      <c r="B16" s="128" t="s">
        <v>87</v>
      </c>
      <c r="C16" s="129"/>
      <c r="D16" s="130"/>
      <c r="E16" s="28" t="s">
        <v>88</v>
      </c>
      <c r="F16" s="28"/>
      <c r="G16" s="28" t="s">
        <v>88</v>
      </c>
      <c r="H16" s="28" t="s">
        <v>88</v>
      </c>
      <c r="I16" s="28" t="s">
        <v>88</v>
      </c>
    </row>
    <row r="17" spans="1:10" x14ac:dyDescent="0.3">
      <c r="B17" s="121" t="s">
        <v>89</v>
      </c>
      <c r="C17" s="121"/>
      <c r="D17" s="121"/>
      <c r="E17" s="28"/>
      <c r="F17" s="28"/>
      <c r="G17" s="28"/>
      <c r="H17" s="28"/>
      <c r="I17" s="23"/>
    </row>
    <row r="18" spans="1:10" x14ac:dyDescent="0.3">
      <c r="B18" s="27"/>
      <c r="C18" s="27"/>
      <c r="D18" s="27"/>
      <c r="E18" s="27"/>
      <c r="F18" s="27"/>
      <c r="G18" s="27"/>
      <c r="H18" s="27"/>
    </row>
    <row r="19" spans="1:10" ht="15.6" x14ac:dyDescent="0.3">
      <c r="A19" s="21"/>
      <c r="B19" s="21"/>
      <c r="C19" s="21"/>
      <c r="D19" s="21"/>
      <c r="E19" s="21"/>
      <c r="F19" s="21"/>
      <c r="G19" s="21"/>
      <c r="H19" s="21"/>
      <c r="I19" s="21"/>
      <c r="J19" s="21"/>
    </row>
    <row r="20" spans="1:10" ht="43.2" x14ac:dyDescent="0.3">
      <c r="B20" s="122" t="s">
        <v>90</v>
      </c>
      <c r="C20" s="123"/>
      <c r="D20" s="124"/>
      <c r="E20" s="25" t="s">
        <v>91</v>
      </c>
      <c r="F20" s="25" t="s">
        <v>3</v>
      </c>
      <c r="G20" s="25" t="s">
        <v>92</v>
      </c>
      <c r="H20" s="26" t="s">
        <v>93</v>
      </c>
      <c r="I20" s="26" t="s">
        <v>94</v>
      </c>
    </row>
    <row r="21" spans="1:10" ht="28.8" x14ac:dyDescent="0.3">
      <c r="B21" s="121" t="s">
        <v>95</v>
      </c>
      <c r="C21" s="121"/>
      <c r="D21" s="121"/>
      <c r="E21" s="56" t="s">
        <v>96</v>
      </c>
      <c r="F21" s="56" t="s">
        <v>97</v>
      </c>
      <c r="G21" s="56">
        <v>80340</v>
      </c>
      <c r="H21" s="56" t="s">
        <v>98</v>
      </c>
      <c r="I21" s="56"/>
    </row>
    <row r="22" spans="1:10" x14ac:dyDescent="0.3">
      <c r="B22" s="121" t="s">
        <v>99</v>
      </c>
      <c r="C22" s="121"/>
      <c r="D22" s="121"/>
      <c r="E22" s="56" t="s">
        <v>100</v>
      </c>
      <c r="F22" s="56" t="s">
        <v>101</v>
      </c>
      <c r="G22" s="57">
        <v>1.0008088105801501E+17</v>
      </c>
      <c r="H22" s="56" t="s">
        <v>102</v>
      </c>
      <c r="I22" s="56"/>
    </row>
    <row r="23" spans="1:10" x14ac:dyDescent="0.3">
      <c r="B23" s="121" t="s">
        <v>103</v>
      </c>
      <c r="C23" s="121"/>
      <c r="D23" s="29" t="s">
        <v>0</v>
      </c>
      <c r="E23" s="56" t="s">
        <v>104</v>
      </c>
      <c r="F23" s="56" t="s">
        <v>105</v>
      </c>
      <c r="G23" s="56">
        <v>12468535</v>
      </c>
      <c r="H23" s="58" t="s">
        <v>106</v>
      </c>
      <c r="I23" s="56" t="s">
        <v>107</v>
      </c>
    </row>
    <row r="24" spans="1:10" x14ac:dyDescent="0.3">
      <c r="B24" s="121"/>
      <c r="C24" s="121"/>
      <c r="D24" s="29" t="s">
        <v>1</v>
      </c>
      <c r="E24" s="56"/>
      <c r="F24" s="56"/>
      <c r="G24" s="56"/>
      <c r="H24" s="56"/>
      <c r="I24" s="56"/>
    </row>
    <row r="25" spans="1:10" x14ac:dyDescent="0.3">
      <c r="B25" s="121"/>
      <c r="C25" s="121"/>
      <c r="D25" s="29" t="s">
        <v>108</v>
      </c>
      <c r="E25" s="56" t="s">
        <v>104</v>
      </c>
      <c r="F25" s="56" t="s">
        <v>109</v>
      </c>
      <c r="G25" s="56">
        <v>762513</v>
      </c>
      <c r="H25" s="56" t="s">
        <v>110</v>
      </c>
      <c r="I25" s="56" t="s">
        <v>111</v>
      </c>
    </row>
    <row r="26" spans="1:10" ht="28.8" x14ac:dyDescent="0.3">
      <c r="B26" s="121"/>
      <c r="C26" s="121"/>
      <c r="D26" s="29" t="s">
        <v>79</v>
      </c>
      <c r="E26" s="56" t="s">
        <v>112</v>
      </c>
      <c r="F26" s="56" t="s">
        <v>113</v>
      </c>
      <c r="G26" s="56">
        <v>1310</v>
      </c>
      <c r="H26" s="58" t="s">
        <v>114</v>
      </c>
      <c r="I26" s="56" t="s">
        <v>115</v>
      </c>
    </row>
    <row r="27" spans="1:10" x14ac:dyDescent="0.3">
      <c r="B27" s="121" t="s">
        <v>116</v>
      </c>
      <c r="C27" s="121"/>
      <c r="D27" s="121"/>
      <c r="E27" s="56" t="s">
        <v>100</v>
      </c>
      <c r="F27" s="56" t="s">
        <v>117</v>
      </c>
      <c r="G27" s="57">
        <v>201208290049</v>
      </c>
      <c r="H27" s="56"/>
      <c r="I27" s="56"/>
    </row>
    <row r="28" spans="1:10" x14ac:dyDescent="0.3">
      <c r="B28" s="121" t="s">
        <v>118</v>
      </c>
      <c r="C28" s="121"/>
      <c r="D28" s="121"/>
      <c r="E28" s="56" t="s">
        <v>119</v>
      </c>
      <c r="F28" s="56" t="s">
        <v>120</v>
      </c>
      <c r="G28" s="56" t="s">
        <v>121</v>
      </c>
      <c r="H28" s="56"/>
      <c r="I28" s="56"/>
    </row>
    <row r="29" spans="1:10" ht="15" thickBot="1" x14ac:dyDescent="0.35"/>
    <row r="30" spans="1:10" ht="16.2" thickBot="1" x14ac:dyDescent="0.35">
      <c r="B30" s="125" t="s">
        <v>67</v>
      </c>
      <c r="C30" s="126"/>
      <c r="D30" s="126"/>
      <c r="E30" s="126"/>
      <c r="F30" s="126"/>
      <c r="G30" s="126"/>
      <c r="H30" s="126"/>
      <c r="I30" s="127"/>
    </row>
    <row r="31" spans="1:10" ht="15.6" x14ac:dyDescent="0.3">
      <c r="B31" s="21"/>
      <c r="C31" s="21"/>
      <c r="D31" s="21"/>
      <c r="E31" s="21"/>
      <c r="F31" s="21"/>
      <c r="G31" s="21"/>
      <c r="H31" s="21"/>
      <c r="I31" s="21"/>
    </row>
    <row r="32" spans="1:10" x14ac:dyDescent="0.3">
      <c r="B32" s="24" t="s">
        <v>78</v>
      </c>
      <c r="E32" s="25" t="s">
        <v>49</v>
      </c>
      <c r="F32" s="25" t="s">
        <v>1</v>
      </c>
      <c r="G32" s="25" t="s">
        <v>2</v>
      </c>
      <c r="H32" s="26" t="s">
        <v>0</v>
      </c>
      <c r="I32" s="25" t="s">
        <v>79</v>
      </c>
    </row>
    <row r="33" spans="2:9" x14ac:dyDescent="0.3">
      <c r="B33" s="128" t="s">
        <v>80</v>
      </c>
      <c r="C33" s="129"/>
      <c r="D33" s="130"/>
      <c r="E33" s="56" t="s">
        <v>122</v>
      </c>
      <c r="F33" s="56"/>
      <c r="G33" s="56" t="s">
        <v>122</v>
      </c>
      <c r="H33" s="56" t="s">
        <v>122</v>
      </c>
      <c r="I33" s="56" t="s">
        <v>122</v>
      </c>
    </row>
    <row r="34" spans="2:9" x14ac:dyDescent="0.3">
      <c r="B34" s="128" t="s">
        <v>82</v>
      </c>
      <c r="C34" s="129"/>
      <c r="D34" s="130"/>
      <c r="E34" s="56" t="s">
        <v>83</v>
      </c>
      <c r="F34" s="56"/>
      <c r="G34" s="56" t="s">
        <v>83</v>
      </c>
      <c r="H34" s="56" t="s">
        <v>83</v>
      </c>
      <c r="I34" s="56" t="s">
        <v>83</v>
      </c>
    </row>
    <row r="35" spans="2:9" x14ac:dyDescent="0.3">
      <c r="B35" s="128" t="s">
        <v>84</v>
      </c>
      <c r="C35" s="129"/>
      <c r="D35" s="130"/>
      <c r="E35" s="56">
        <v>993</v>
      </c>
      <c r="F35" s="56"/>
      <c r="G35" s="56">
        <v>993</v>
      </c>
      <c r="H35" s="56">
        <v>993</v>
      </c>
      <c r="I35" s="56">
        <v>993</v>
      </c>
    </row>
    <row r="36" spans="2:9" x14ac:dyDescent="0.3">
      <c r="B36" s="128" t="s">
        <v>85</v>
      </c>
      <c r="C36" s="129"/>
      <c r="D36" s="130"/>
      <c r="E36" s="59">
        <v>42662</v>
      </c>
      <c r="F36" s="56"/>
      <c r="G36" s="59">
        <v>42662</v>
      </c>
      <c r="H36" s="59">
        <v>42662</v>
      </c>
      <c r="I36" s="59">
        <v>42662</v>
      </c>
    </row>
    <row r="37" spans="2:9" x14ac:dyDescent="0.3">
      <c r="B37" s="128" t="s">
        <v>86</v>
      </c>
      <c r="C37" s="129"/>
      <c r="D37" s="130"/>
      <c r="E37" s="59">
        <v>42854</v>
      </c>
      <c r="F37" s="56"/>
      <c r="G37" s="59">
        <v>42854</v>
      </c>
      <c r="H37" s="59">
        <v>42854</v>
      </c>
      <c r="I37" s="59">
        <v>42854</v>
      </c>
    </row>
    <row r="38" spans="2:9" x14ac:dyDescent="0.3">
      <c r="B38" s="128" t="s">
        <v>87</v>
      </c>
      <c r="C38" s="129"/>
      <c r="D38" s="130"/>
      <c r="E38" s="56" t="s">
        <v>88</v>
      </c>
      <c r="F38" s="56"/>
      <c r="G38" s="56" t="s">
        <v>88</v>
      </c>
      <c r="H38" s="56" t="s">
        <v>88</v>
      </c>
      <c r="I38" s="56" t="s">
        <v>88</v>
      </c>
    </row>
    <row r="39" spans="2:9" x14ac:dyDescent="0.3">
      <c r="B39" s="121" t="s">
        <v>89</v>
      </c>
      <c r="C39" s="121"/>
      <c r="D39" s="121"/>
      <c r="E39" s="56"/>
      <c r="F39" s="56"/>
      <c r="G39" s="56"/>
      <c r="H39" s="56"/>
      <c r="I39" s="51"/>
    </row>
    <row r="40" spans="2:9" x14ac:dyDescent="0.3">
      <c r="B40" s="27"/>
      <c r="C40" s="27"/>
      <c r="D40" s="27"/>
      <c r="E40" s="27"/>
      <c r="F40" s="27"/>
      <c r="G40" s="27"/>
      <c r="H40" s="27"/>
    </row>
    <row r="41" spans="2:9" ht="15.6" x14ac:dyDescent="0.3">
      <c r="B41" s="21"/>
      <c r="C41" s="21"/>
      <c r="D41" s="21"/>
      <c r="E41" s="21"/>
      <c r="F41" s="21"/>
      <c r="G41" s="21"/>
      <c r="H41" s="21"/>
      <c r="I41" s="21"/>
    </row>
    <row r="42" spans="2:9" ht="43.2" x14ac:dyDescent="0.3">
      <c r="B42" s="122" t="s">
        <v>90</v>
      </c>
      <c r="C42" s="123"/>
      <c r="D42" s="124"/>
      <c r="E42" s="25" t="s">
        <v>91</v>
      </c>
      <c r="F42" s="25" t="s">
        <v>3</v>
      </c>
      <c r="G42" s="25" t="s">
        <v>92</v>
      </c>
      <c r="H42" s="26" t="s">
        <v>93</v>
      </c>
      <c r="I42" s="26" t="s">
        <v>94</v>
      </c>
    </row>
    <row r="43" spans="2:9" ht="28.8" x14ac:dyDescent="0.3">
      <c r="B43" s="121" t="s">
        <v>95</v>
      </c>
      <c r="C43" s="121"/>
      <c r="D43" s="121"/>
      <c r="E43" s="56" t="s">
        <v>96</v>
      </c>
      <c r="F43" s="56" t="s">
        <v>97</v>
      </c>
      <c r="G43" s="56">
        <v>80339</v>
      </c>
      <c r="H43" s="56" t="s">
        <v>98</v>
      </c>
      <c r="I43" s="56"/>
    </row>
    <row r="44" spans="2:9" x14ac:dyDescent="0.3">
      <c r="B44" s="121" t="s">
        <v>99</v>
      </c>
      <c r="C44" s="121"/>
      <c r="D44" s="121"/>
      <c r="E44" s="56" t="s">
        <v>100</v>
      </c>
      <c r="F44" s="56" t="s">
        <v>101</v>
      </c>
      <c r="G44" s="57">
        <v>1.0008083105801501E+17</v>
      </c>
      <c r="H44" s="56" t="s">
        <v>102</v>
      </c>
      <c r="I44" s="56"/>
    </row>
    <row r="45" spans="2:9" x14ac:dyDescent="0.3">
      <c r="B45" s="121" t="s">
        <v>103</v>
      </c>
      <c r="C45" s="121"/>
      <c r="D45" s="29" t="s">
        <v>0</v>
      </c>
      <c r="E45" s="56" t="s">
        <v>104</v>
      </c>
      <c r="F45" s="56" t="s">
        <v>105</v>
      </c>
      <c r="G45" s="56">
        <v>12468536</v>
      </c>
      <c r="H45" s="58" t="s">
        <v>106</v>
      </c>
      <c r="I45" s="56" t="s">
        <v>107</v>
      </c>
    </row>
    <row r="46" spans="2:9" x14ac:dyDescent="0.3">
      <c r="B46" s="121"/>
      <c r="C46" s="121"/>
      <c r="D46" s="29" t="s">
        <v>1</v>
      </c>
      <c r="E46" s="56"/>
      <c r="F46" s="56"/>
      <c r="G46" s="56"/>
      <c r="H46" s="56"/>
      <c r="I46" s="56"/>
    </row>
    <row r="47" spans="2:9" x14ac:dyDescent="0.3">
      <c r="B47" s="121"/>
      <c r="C47" s="121"/>
      <c r="D47" s="29" t="s">
        <v>108</v>
      </c>
      <c r="E47" s="56" t="s">
        <v>104</v>
      </c>
      <c r="F47" s="56" t="s">
        <v>109</v>
      </c>
      <c r="G47" s="56">
        <v>762512</v>
      </c>
      <c r="H47" s="56" t="s">
        <v>110</v>
      </c>
      <c r="I47" s="56" t="s">
        <v>111</v>
      </c>
    </row>
    <row r="48" spans="2:9" ht="28.8" x14ac:dyDescent="0.3">
      <c r="B48" s="121"/>
      <c r="C48" s="121"/>
      <c r="D48" s="29" t="s">
        <v>79</v>
      </c>
      <c r="E48" s="56" t="s">
        <v>112</v>
      </c>
      <c r="F48" s="56" t="s">
        <v>113</v>
      </c>
      <c r="G48" s="56">
        <v>1311</v>
      </c>
      <c r="H48" s="58" t="s">
        <v>114</v>
      </c>
      <c r="I48" s="56" t="s">
        <v>115</v>
      </c>
    </row>
    <row r="49" spans="2:9" x14ac:dyDescent="0.3">
      <c r="B49" s="121" t="s">
        <v>116</v>
      </c>
      <c r="C49" s="121"/>
      <c r="D49" s="121"/>
      <c r="E49" s="56" t="s">
        <v>100</v>
      </c>
      <c r="F49" s="56" t="s">
        <v>117</v>
      </c>
      <c r="G49" s="57">
        <v>201208290091</v>
      </c>
      <c r="H49" s="56"/>
      <c r="I49" s="56"/>
    </row>
    <row r="50" spans="2:9" x14ac:dyDescent="0.3">
      <c r="B50" s="121" t="s">
        <v>118</v>
      </c>
      <c r="C50" s="121"/>
      <c r="D50" s="121"/>
      <c r="E50" s="56" t="s">
        <v>119</v>
      </c>
      <c r="F50" s="56" t="s">
        <v>120</v>
      </c>
      <c r="G50" s="56" t="s">
        <v>121</v>
      </c>
      <c r="H50" s="56"/>
      <c r="I50" s="56"/>
    </row>
  </sheetData>
  <mergeCells count="29">
    <mergeCell ref="B22:D22"/>
    <mergeCell ref="B6:I6"/>
    <mergeCell ref="B8:I8"/>
    <mergeCell ref="B11:D11"/>
    <mergeCell ref="B12:D12"/>
    <mergeCell ref="B13:D13"/>
    <mergeCell ref="B14:D14"/>
    <mergeCell ref="B15:D15"/>
    <mergeCell ref="B16:D16"/>
    <mergeCell ref="B17:D17"/>
    <mergeCell ref="B20:D20"/>
    <mergeCell ref="B21:D21"/>
    <mergeCell ref="B42:D42"/>
    <mergeCell ref="B23:C26"/>
    <mergeCell ref="B27:D27"/>
    <mergeCell ref="B28:D28"/>
    <mergeCell ref="B30:I30"/>
    <mergeCell ref="B33:D33"/>
    <mergeCell ref="B34:D34"/>
    <mergeCell ref="B35:D35"/>
    <mergeCell ref="B36:D36"/>
    <mergeCell ref="B37:D37"/>
    <mergeCell ref="B38:D38"/>
    <mergeCell ref="B39:D39"/>
    <mergeCell ref="B43:D43"/>
    <mergeCell ref="B44:D44"/>
    <mergeCell ref="B45:C48"/>
    <mergeCell ref="B49:D49"/>
    <mergeCell ref="B50:D50"/>
  </mergeCells>
  <pageMargins left="0" right="0" top="0.74803149606299213" bottom="0.74803149606299213" header="0.31496062992125984" footer="0.31496062992125984"/>
  <pageSetup scale="65"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I36"/>
  <sheetViews>
    <sheetView showGridLines="0" view="pageBreakPreview" zoomScale="60" zoomScaleNormal="115" zoomScalePageLayoutView="70" workbookViewId="0">
      <selection activeCell="H42" sqref="H42"/>
    </sheetView>
  </sheetViews>
  <sheetFormatPr baseColWidth="10" defaultRowHeight="14.4" x14ac:dyDescent="0.3"/>
  <cols>
    <col min="1" max="1" width="3.44140625" customWidth="1"/>
    <col min="4" max="4" width="36.6640625" customWidth="1"/>
    <col min="5" max="5" width="22.6640625" customWidth="1"/>
    <col min="6" max="6" width="3.21875" customWidth="1"/>
  </cols>
  <sheetData>
    <row r="7" spans="1:9" ht="15.6" x14ac:dyDescent="0.3">
      <c r="B7" s="81" t="s">
        <v>123</v>
      </c>
      <c r="C7" s="81"/>
      <c r="D7" s="81"/>
      <c r="E7" s="81"/>
      <c r="F7" s="30"/>
      <c r="G7" s="30"/>
      <c r="H7" s="30"/>
      <c r="I7" s="30"/>
    </row>
    <row r="8" spans="1:9" ht="15.6" x14ac:dyDescent="0.3">
      <c r="B8" s="21"/>
      <c r="C8" s="21"/>
      <c r="D8" s="21"/>
      <c r="E8" s="21"/>
      <c r="F8" s="30"/>
      <c r="G8" s="30"/>
      <c r="H8" s="30"/>
      <c r="I8" s="30"/>
    </row>
    <row r="9" spans="1:9" ht="15.6" x14ac:dyDescent="0.3">
      <c r="B9" s="138" t="str">
        <f>[2]CUANTIFICACIÓN!B7</f>
        <v>TG-1</v>
      </c>
      <c r="C9" s="81"/>
      <c r="D9" s="81"/>
      <c r="E9" s="81"/>
      <c r="F9" s="30"/>
      <c r="G9" s="30"/>
      <c r="H9" s="30"/>
      <c r="I9" s="30"/>
    </row>
    <row r="10" spans="1:9" ht="15.6" x14ac:dyDescent="0.3">
      <c r="A10" s="31"/>
      <c r="B10" s="31"/>
      <c r="C10" s="30"/>
      <c r="D10" s="30"/>
      <c r="E10" s="30"/>
      <c r="F10" s="30"/>
      <c r="G10" s="30"/>
    </row>
    <row r="11" spans="1:9" x14ac:dyDescent="0.3">
      <c r="A11" s="31"/>
      <c r="B11" s="135" t="s">
        <v>124</v>
      </c>
      <c r="C11" s="136"/>
      <c r="D11" s="136"/>
      <c r="E11" s="137"/>
    </row>
    <row r="12" spans="1:9" x14ac:dyDescent="0.3">
      <c r="A12" s="31"/>
      <c r="B12" s="132" t="s">
        <v>95</v>
      </c>
      <c r="C12" s="133"/>
      <c r="D12" s="134"/>
      <c r="E12" s="60" t="s">
        <v>96</v>
      </c>
    </row>
    <row r="13" spans="1:9" x14ac:dyDescent="0.3">
      <c r="A13" s="31"/>
      <c r="B13" s="132" t="s">
        <v>99</v>
      </c>
      <c r="C13" s="133"/>
      <c r="D13" s="134"/>
      <c r="E13" s="28" t="s">
        <v>100</v>
      </c>
    </row>
    <row r="14" spans="1:9" x14ac:dyDescent="0.3">
      <c r="A14" s="31"/>
      <c r="B14" s="132" t="s">
        <v>125</v>
      </c>
      <c r="C14" s="133"/>
      <c r="D14" s="134"/>
      <c r="E14" s="60" t="s">
        <v>126</v>
      </c>
    </row>
    <row r="15" spans="1:9" x14ac:dyDescent="0.3">
      <c r="A15" s="31"/>
      <c r="B15" s="132" t="s">
        <v>127</v>
      </c>
      <c r="C15" s="133"/>
      <c r="D15" s="134"/>
      <c r="E15" s="60" t="s">
        <v>128</v>
      </c>
    </row>
    <row r="16" spans="1:9" x14ac:dyDescent="0.3">
      <c r="A16" s="31"/>
      <c r="B16" s="132" t="s">
        <v>118</v>
      </c>
      <c r="C16" s="133"/>
      <c r="D16" s="134"/>
      <c r="E16" s="28" t="s">
        <v>119</v>
      </c>
    </row>
    <row r="17" spans="1:5" x14ac:dyDescent="0.3">
      <c r="A17" s="31"/>
      <c r="B17" s="135" t="s">
        <v>129</v>
      </c>
      <c r="C17" s="136"/>
      <c r="D17" s="136"/>
      <c r="E17" s="137"/>
    </row>
    <row r="18" spans="1:5" x14ac:dyDescent="0.3">
      <c r="A18" s="31"/>
      <c r="B18" s="131" t="s">
        <v>130</v>
      </c>
      <c r="C18" s="131"/>
      <c r="D18" s="131"/>
      <c r="E18" s="60" t="s">
        <v>131</v>
      </c>
    </row>
    <row r="19" spans="1:5" x14ac:dyDescent="0.3">
      <c r="A19" s="31"/>
      <c r="B19" s="131" t="s">
        <v>132</v>
      </c>
      <c r="C19" s="131"/>
      <c r="D19" s="131"/>
      <c r="E19" s="60" t="s">
        <v>133</v>
      </c>
    </row>
    <row r="20" spans="1:5" x14ac:dyDescent="0.3">
      <c r="A20" s="31"/>
      <c r="B20" s="131" t="s">
        <v>134</v>
      </c>
      <c r="C20" s="131"/>
      <c r="D20" s="131"/>
      <c r="E20" s="68"/>
    </row>
    <row r="21" spans="1:5" x14ac:dyDescent="0.3">
      <c r="A21" s="31"/>
      <c r="B21" s="131" t="s">
        <v>135</v>
      </c>
      <c r="C21" s="131"/>
      <c r="D21" s="131"/>
      <c r="E21" s="60"/>
    </row>
    <row r="22" spans="1:5" x14ac:dyDescent="0.3">
      <c r="A22" s="31"/>
      <c r="B22" s="31"/>
      <c r="C22" s="31"/>
      <c r="D22" s="31"/>
      <c r="E22" s="31"/>
    </row>
    <row r="24" spans="1:5" ht="15.6" x14ac:dyDescent="0.3">
      <c r="B24" s="138" t="s">
        <v>67</v>
      </c>
      <c r="C24" s="81"/>
      <c r="D24" s="81"/>
      <c r="E24" s="81"/>
    </row>
    <row r="25" spans="1:5" ht="15.6" x14ac:dyDescent="0.3">
      <c r="B25" s="31"/>
      <c r="C25" s="30"/>
      <c r="D25" s="30"/>
      <c r="E25" s="30"/>
    </row>
    <row r="26" spans="1:5" x14ac:dyDescent="0.3">
      <c r="B26" s="135" t="s">
        <v>124</v>
      </c>
      <c r="C26" s="136"/>
      <c r="D26" s="136"/>
      <c r="E26" s="137"/>
    </row>
    <row r="27" spans="1:5" x14ac:dyDescent="0.3">
      <c r="B27" s="132" t="s">
        <v>95</v>
      </c>
      <c r="C27" s="133"/>
      <c r="D27" s="134"/>
      <c r="E27" s="60" t="s">
        <v>96</v>
      </c>
    </row>
    <row r="28" spans="1:5" x14ac:dyDescent="0.3">
      <c r="B28" s="132" t="s">
        <v>99</v>
      </c>
      <c r="C28" s="133"/>
      <c r="D28" s="134"/>
      <c r="E28" s="28" t="s">
        <v>100</v>
      </c>
    </row>
    <row r="29" spans="1:5" x14ac:dyDescent="0.3">
      <c r="B29" s="132" t="s">
        <v>125</v>
      </c>
      <c r="C29" s="133"/>
      <c r="D29" s="134"/>
      <c r="E29" s="60" t="s">
        <v>126</v>
      </c>
    </row>
    <row r="30" spans="1:5" x14ac:dyDescent="0.3">
      <c r="B30" s="132" t="s">
        <v>127</v>
      </c>
      <c r="C30" s="133"/>
      <c r="D30" s="134"/>
      <c r="E30" s="60" t="s">
        <v>128</v>
      </c>
    </row>
    <row r="31" spans="1:5" x14ac:dyDescent="0.3">
      <c r="B31" s="132" t="s">
        <v>118</v>
      </c>
      <c r="C31" s="133"/>
      <c r="D31" s="134"/>
      <c r="E31" s="28" t="s">
        <v>119</v>
      </c>
    </row>
    <row r="32" spans="1:5" x14ac:dyDescent="0.3">
      <c r="B32" s="135" t="s">
        <v>129</v>
      </c>
      <c r="C32" s="136"/>
      <c r="D32" s="136"/>
      <c r="E32" s="137"/>
    </row>
    <row r="33" spans="2:5" x14ac:dyDescent="0.3">
      <c r="B33" s="131" t="s">
        <v>130</v>
      </c>
      <c r="C33" s="131"/>
      <c r="D33" s="131"/>
      <c r="E33" s="60" t="s">
        <v>131</v>
      </c>
    </row>
    <row r="34" spans="2:5" x14ac:dyDescent="0.3">
      <c r="B34" s="131" t="s">
        <v>132</v>
      </c>
      <c r="C34" s="131"/>
      <c r="D34" s="131"/>
      <c r="E34" s="60" t="s">
        <v>133</v>
      </c>
    </row>
    <row r="35" spans="2:5" x14ac:dyDescent="0.3">
      <c r="B35" s="131" t="s">
        <v>134</v>
      </c>
      <c r="C35" s="131"/>
      <c r="D35" s="131"/>
      <c r="E35" s="68"/>
    </row>
    <row r="36" spans="2:5" x14ac:dyDescent="0.3">
      <c r="B36" s="131" t="s">
        <v>135</v>
      </c>
      <c r="C36" s="131"/>
      <c r="D36" s="131"/>
      <c r="E36" s="60"/>
    </row>
  </sheetData>
  <mergeCells count="25">
    <mergeCell ref="B14:D14"/>
    <mergeCell ref="B7:E7"/>
    <mergeCell ref="B9:E9"/>
    <mergeCell ref="B11:E11"/>
    <mergeCell ref="B12:D12"/>
    <mergeCell ref="B13:D13"/>
    <mergeCell ref="B29:D29"/>
    <mergeCell ref="B15:D15"/>
    <mergeCell ref="B16:D16"/>
    <mergeCell ref="B17:E17"/>
    <mergeCell ref="B18:D18"/>
    <mergeCell ref="B19:D19"/>
    <mergeCell ref="B20:D20"/>
    <mergeCell ref="B21:D21"/>
    <mergeCell ref="B24:E24"/>
    <mergeCell ref="B26:E26"/>
    <mergeCell ref="B27:D27"/>
    <mergeCell ref="B28:D28"/>
    <mergeCell ref="B36:D36"/>
    <mergeCell ref="B30:D30"/>
    <mergeCell ref="B31:D31"/>
    <mergeCell ref="B32:E32"/>
    <mergeCell ref="B33:D33"/>
    <mergeCell ref="B34:D34"/>
    <mergeCell ref="B35:D35"/>
  </mergeCells>
  <pageMargins left="0" right="0" top="0.74803149606299213" bottom="0.74803149606299213" header="0.31496062992125984" footer="0.31496062992125984"/>
  <pageSetup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0"/>
  <sheetViews>
    <sheetView showGridLines="0" view="pageBreakPreview" topLeftCell="A7" zoomScale="60" zoomScaleNormal="70" zoomScalePageLayoutView="70" workbookViewId="0">
      <selection activeCell="K146" sqref="K146"/>
    </sheetView>
  </sheetViews>
  <sheetFormatPr baseColWidth="10" defaultColWidth="11.5546875" defaultRowHeight="13.8" x14ac:dyDescent="0.25"/>
  <cols>
    <col min="1" max="1" width="11.5546875" style="31"/>
    <col min="2" max="2" width="42.88671875" style="31" customWidth="1"/>
    <col min="3" max="3" width="31.6640625" style="31" customWidth="1"/>
    <col min="4" max="4" width="13.5546875" style="31" customWidth="1"/>
    <col min="5" max="9" width="17.6640625" style="31" customWidth="1"/>
    <col min="10" max="16384" width="11.5546875" style="31"/>
  </cols>
  <sheetData>
    <row r="1" spans="2:8" x14ac:dyDescent="0.25">
      <c r="B1" s="33"/>
      <c r="D1" s="33"/>
      <c r="E1" s="33"/>
      <c r="F1" s="33"/>
      <c r="G1" s="33"/>
      <c r="H1" s="33"/>
    </row>
    <row r="2" spans="2:8" x14ac:dyDescent="0.25">
      <c r="B2" s="33"/>
      <c r="C2" s="33"/>
      <c r="D2" s="33"/>
      <c r="E2" s="33"/>
      <c r="F2" s="34"/>
      <c r="G2" s="34"/>
      <c r="H2" s="34"/>
    </row>
    <row r="3" spans="2:8" x14ac:dyDescent="0.25">
      <c r="B3" s="33"/>
      <c r="C3" s="33"/>
      <c r="D3" s="33"/>
      <c r="E3" s="33"/>
      <c r="F3" s="35"/>
      <c r="G3" s="34"/>
      <c r="H3" s="34"/>
    </row>
    <row r="4" spans="2:8" x14ac:dyDescent="0.25">
      <c r="B4" s="33"/>
      <c r="C4" s="33"/>
      <c r="D4" s="33"/>
      <c r="E4" s="33"/>
      <c r="F4" s="34"/>
      <c r="G4" s="34"/>
      <c r="H4" s="34"/>
    </row>
    <row r="5" spans="2:8" x14ac:dyDescent="0.25">
      <c r="B5" s="33"/>
      <c r="C5" s="33"/>
      <c r="D5" s="33"/>
      <c r="E5" s="33"/>
      <c r="F5" s="34"/>
      <c r="G5" s="34"/>
      <c r="H5" s="34"/>
    </row>
    <row r="6" spans="2:8" x14ac:dyDescent="0.25">
      <c r="B6" s="33"/>
      <c r="C6" s="33"/>
      <c r="D6" s="33"/>
      <c r="E6" s="33"/>
      <c r="F6" s="34"/>
      <c r="G6" s="34"/>
      <c r="H6" s="34"/>
    </row>
    <row r="7" spans="2:8" ht="15.6" x14ac:dyDescent="0.25">
      <c r="B7" s="155" t="s">
        <v>136</v>
      </c>
      <c r="C7" s="155"/>
      <c r="D7" s="36"/>
      <c r="E7" s="36"/>
      <c r="F7" s="36"/>
      <c r="G7" s="36"/>
      <c r="H7" s="34"/>
    </row>
    <row r="8" spans="2:8" ht="16.2" thickBot="1" x14ac:dyDescent="0.3">
      <c r="B8" s="37"/>
      <c r="C8" s="37"/>
      <c r="D8" s="36"/>
      <c r="E8" s="36"/>
      <c r="F8" s="36"/>
      <c r="G8" s="36"/>
      <c r="H8" s="34"/>
    </row>
    <row r="9" spans="2:8" ht="16.2" thickBot="1" x14ac:dyDescent="0.3">
      <c r="B9" s="150" t="s">
        <v>137</v>
      </c>
      <c r="C9" s="151"/>
      <c r="D9" s="152"/>
      <c r="E9" s="36"/>
      <c r="F9" s="36"/>
      <c r="G9" s="36"/>
      <c r="H9" s="34"/>
    </row>
    <row r="10" spans="2:8" x14ac:dyDescent="0.25">
      <c r="B10" s="38"/>
    </row>
    <row r="11" spans="2:8" ht="39.6" x14ac:dyDescent="0.25">
      <c r="B11" s="39" t="s">
        <v>138</v>
      </c>
      <c r="C11" s="147" t="s">
        <v>139</v>
      </c>
      <c r="D11" s="148"/>
    </row>
    <row r="12" spans="2:8" ht="40.950000000000003" customHeight="1" x14ac:dyDescent="0.25">
      <c r="B12" s="39" t="s">
        <v>140</v>
      </c>
      <c r="C12" s="153" t="s">
        <v>141</v>
      </c>
      <c r="D12" s="154"/>
    </row>
    <row r="13" spans="2:8" x14ac:dyDescent="0.25">
      <c r="B13" s="143" t="s">
        <v>142</v>
      </c>
      <c r="C13" s="40" t="s">
        <v>143</v>
      </c>
      <c r="D13" s="32" t="s">
        <v>141</v>
      </c>
    </row>
    <row r="14" spans="2:8" x14ac:dyDescent="0.25">
      <c r="B14" s="143"/>
      <c r="C14" s="40" t="s">
        <v>144</v>
      </c>
      <c r="D14" s="32" t="s">
        <v>141</v>
      </c>
    </row>
    <row r="15" spans="2:8" x14ac:dyDescent="0.25">
      <c r="B15" s="143"/>
      <c r="C15" s="40" t="s">
        <v>145</v>
      </c>
      <c r="D15" s="32" t="s">
        <v>141</v>
      </c>
    </row>
    <row r="16" spans="2:8" x14ac:dyDescent="0.25">
      <c r="B16" s="143"/>
      <c r="C16" s="40" t="s">
        <v>146</v>
      </c>
      <c r="D16" s="32" t="s">
        <v>141</v>
      </c>
    </row>
    <row r="17" spans="1:8" x14ac:dyDescent="0.25">
      <c r="B17" s="143"/>
      <c r="C17" s="40" t="s">
        <v>147</v>
      </c>
      <c r="D17" s="32" t="s">
        <v>141</v>
      </c>
    </row>
    <row r="18" spans="1:8" x14ac:dyDescent="0.25">
      <c r="B18" s="143"/>
      <c r="C18" s="40" t="s">
        <v>148</v>
      </c>
      <c r="D18" s="32" t="s">
        <v>141</v>
      </c>
    </row>
    <row r="19" spans="1:8" ht="26.4" x14ac:dyDescent="0.25">
      <c r="B19" s="39" t="s">
        <v>149</v>
      </c>
      <c r="C19" s="147" t="s">
        <v>150</v>
      </c>
      <c r="D19" s="148"/>
    </row>
    <row r="20" spans="1:8" ht="26.4" customHeight="1" x14ac:dyDescent="0.25">
      <c r="B20" s="41" t="s">
        <v>151</v>
      </c>
      <c r="C20" s="147" t="s">
        <v>150</v>
      </c>
      <c r="D20" s="148"/>
      <c r="E20" s="42"/>
    </row>
    <row r="21" spans="1:8" ht="33.6" customHeight="1" x14ac:dyDescent="0.25">
      <c r="B21" s="43" t="s">
        <v>152</v>
      </c>
      <c r="C21" s="139">
        <v>10200503</v>
      </c>
      <c r="D21" s="140"/>
    </row>
    <row r="22" spans="1:8" ht="33.6" customHeight="1" x14ac:dyDescent="0.25">
      <c r="B22" s="44" t="s">
        <v>153</v>
      </c>
      <c r="C22" s="149" t="s">
        <v>154</v>
      </c>
      <c r="D22" s="149"/>
    </row>
    <row r="23" spans="1:8" ht="12" customHeight="1" x14ac:dyDescent="0.25">
      <c r="A23" s="45"/>
      <c r="B23" s="45"/>
      <c r="C23" s="45"/>
      <c r="D23" s="45"/>
    </row>
    <row r="24" spans="1:8" ht="14.4" x14ac:dyDescent="0.25">
      <c r="B24" s="142"/>
      <c r="C24" s="142"/>
      <c r="D24" s="142"/>
      <c r="E24" s="25" t="s">
        <v>49</v>
      </c>
      <c r="F24" s="25" t="s">
        <v>1</v>
      </c>
      <c r="G24" s="25" t="s">
        <v>2</v>
      </c>
      <c r="H24" s="26" t="s">
        <v>0</v>
      </c>
    </row>
    <row r="25" spans="1:8" x14ac:dyDescent="0.25">
      <c r="B25" s="143" t="s">
        <v>155</v>
      </c>
      <c r="C25" s="143"/>
      <c r="D25" s="143"/>
      <c r="E25" s="46" t="str">
        <f>+VLOOKUP(C21,'[3]Hoja1 (2)'!$A$1:$G$113,4,0)</f>
        <v>0.00283*PET2</v>
      </c>
      <c r="F25" s="46" t="str">
        <f>+VLOOKUP(C21,'[3]Hoja1 (2)'!$A$1:$G$113,2,0)</f>
        <v>0.0042*PET2</v>
      </c>
      <c r="G25" s="46" t="str">
        <f>+VLOOKUP(C21,'[3]Hoja1 (2)'!$A$1:$G$113,3,0)</f>
        <v>3.12*PET2</v>
      </c>
      <c r="H25" s="46" t="str">
        <f>+VLOOKUP(C21,'[3]Hoja1 (2)'!$A$1:$G$113,5,0)</f>
        <v>0.00029*PET2</v>
      </c>
    </row>
    <row r="26" spans="1:8" x14ac:dyDescent="0.25">
      <c r="B26" s="144" t="s">
        <v>156</v>
      </c>
      <c r="C26" s="145"/>
      <c r="D26" s="146"/>
      <c r="E26" s="46" t="str">
        <f>+VLOOKUP(C22,[4]Hoja1!$B$1:$F$24,3,0)</f>
        <v>N/A</v>
      </c>
      <c r="F26" s="46" t="str">
        <f>+VLOOKUP(C22,[4]Hoja1!$B$1:$F$24,4,0)</f>
        <v>N/A</v>
      </c>
      <c r="G26" s="46" t="str">
        <f>+VLOOKUP(C22,[4]Hoja1!$B$1:$F$24,5,0)</f>
        <v>N/A</v>
      </c>
      <c r="H26" s="46">
        <f>+VLOOKUP(C22,[4]Hoja1!$B$1:$F$24,2,0)</f>
        <v>95</v>
      </c>
    </row>
    <row r="30" spans="1:8" ht="14.4" thickBot="1" x14ac:dyDescent="0.3"/>
    <row r="31" spans="1:8" ht="14.4" hidden="1" customHeight="1" x14ac:dyDescent="0.3">
      <c r="A31">
        <v>10100201</v>
      </c>
      <c r="B31" t="s">
        <v>157</v>
      </c>
    </row>
    <row r="32" spans="1:8" ht="39.6" hidden="1" customHeight="1" x14ac:dyDescent="0.3">
      <c r="A32">
        <v>10100202</v>
      </c>
      <c r="B32" t="s">
        <v>158</v>
      </c>
    </row>
    <row r="33" spans="1:2" ht="26.4" hidden="1" customHeight="1" x14ac:dyDescent="0.3">
      <c r="A33">
        <v>10100204</v>
      </c>
      <c r="B33" t="s">
        <v>159</v>
      </c>
    </row>
    <row r="34" spans="1:2" ht="14.4" hidden="1" customHeight="1" x14ac:dyDescent="0.3">
      <c r="A34">
        <v>10100212</v>
      </c>
      <c r="B34" t="s">
        <v>160</v>
      </c>
    </row>
    <row r="35" spans="1:2" ht="14.4" hidden="1" customHeight="1" x14ac:dyDescent="0.3">
      <c r="A35">
        <v>10100225</v>
      </c>
      <c r="B35" t="s">
        <v>161</v>
      </c>
    </row>
    <row r="36" spans="1:2" ht="14.4" hidden="1" customHeight="1" x14ac:dyDescent="0.3">
      <c r="A36">
        <v>10100401</v>
      </c>
      <c r="B36" t="s">
        <v>162</v>
      </c>
    </row>
    <row r="37" spans="1:2" ht="14.4" hidden="1" customHeight="1" x14ac:dyDescent="0.3">
      <c r="A37">
        <v>10100404</v>
      </c>
      <c r="B37" t="s">
        <v>163</v>
      </c>
    </row>
    <row r="38" spans="1:2" ht="14.4" hidden="1" customHeight="1" x14ac:dyDescent="0.3">
      <c r="A38">
        <v>10100405</v>
      </c>
      <c r="B38" t="s">
        <v>164</v>
      </c>
    </row>
    <row r="39" spans="1:2" ht="14.4" hidden="1" customHeight="1" x14ac:dyDescent="0.3">
      <c r="A39">
        <v>10100501</v>
      </c>
      <c r="B39" t="s">
        <v>165</v>
      </c>
    </row>
    <row r="40" spans="1:2" ht="26.4" hidden="1" customHeight="1" x14ac:dyDescent="0.3">
      <c r="A40">
        <v>10100601</v>
      </c>
      <c r="B40" t="s">
        <v>154</v>
      </c>
    </row>
    <row r="41" spans="1:2" ht="26.4" hidden="1" customHeight="1" x14ac:dyDescent="0.3">
      <c r="A41">
        <v>10100602</v>
      </c>
      <c r="B41" t="s">
        <v>166</v>
      </c>
    </row>
    <row r="42" spans="1:2" ht="14.4" hidden="1" customHeight="1" x14ac:dyDescent="0.3">
      <c r="A42">
        <v>10100701</v>
      </c>
      <c r="B42" t="s">
        <v>167</v>
      </c>
    </row>
    <row r="43" spans="1:2" ht="14.4" hidden="1" customHeight="1" x14ac:dyDescent="0.3">
      <c r="A43">
        <v>10100702</v>
      </c>
      <c r="B43" t="s">
        <v>168</v>
      </c>
    </row>
    <row r="44" spans="1:2" ht="14.4" hidden="1" customHeight="1" x14ac:dyDescent="0.3">
      <c r="A44">
        <v>10100703</v>
      </c>
      <c r="B44" t="s">
        <v>169</v>
      </c>
    </row>
    <row r="45" spans="1:2" ht="14.4" hidden="1" customHeight="1" x14ac:dyDescent="0.3">
      <c r="A45">
        <v>10100818</v>
      </c>
      <c r="B45" t="s">
        <v>170</v>
      </c>
    </row>
    <row r="46" spans="1:2" ht="14.4" hidden="1" customHeight="1" x14ac:dyDescent="0.3">
      <c r="A46">
        <v>10100901</v>
      </c>
      <c r="B46" t="s">
        <v>171</v>
      </c>
    </row>
    <row r="47" spans="1:2" ht="14.4" hidden="1" customHeight="1" x14ac:dyDescent="0.3">
      <c r="A47">
        <v>10100902</v>
      </c>
      <c r="B47" t="s">
        <v>172</v>
      </c>
    </row>
    <row r="48" spans="1:2" ht="15" hidden="1" thickBot="1" x14ac:dyDescent="0.35">
      <c r="A48">
        <v>10100903</v>
      </c>
      <c r="B48" t="s">
        <v>173</v>
      </c>
    </row>
    <row r="49" spans="1:2" ht="15" hidden="1" thickBot="1" x14ac:dyDescent="0.35">
      <c r="A49">
        <v>10100908</v>
      </c>
      <c r="B49" t="s">
        <v>174</v>
      </c>
    </row>
    <row r="50" spans="1:2" ht="15" hidden="1" thickBot="1" x14ac:dyDescent="0.35">
      <c r="A50">
        <v>10101201</v>
      </c>
      <c r="B50" t="s">
        <v>175</v>
      </c>
    </row>
    <row r="51" spans="1:2" ht="15" hidden="1" thickBot="1" x14ac:dyDescent="0.35">
      <c r="A51">
        <v>10101304</v>
      </c>
      <c r="B51" t="s">
        <v>176</v>
      </c>
    </row>
    <row r="52" spans="1:2" ht="15" hidden="1" thickBot="1" x14ac:dyDescent="0.35">
      <c r="A52">
        <v>10101307</v>
      </c>
      <c r="B52" t="s">
        <v>177</v>
      </c>
    </row>
    <row r="53" spans="1:2" ht="15" hidden="1" thickBot="1" x14ac:dyDescent="0.35">
      <c r="A53">
        <v>10101401</v>
      </c>
      <c r="B53" t="s">
        <v>178</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customHeight="1" thickBot="1" x14ac:dyDescent="0.3">
      <c r="B143" s="150" t="s">
        <v>179</v>
      </c>
      <c r="C143" s="151"/>
      <c r="D143" s="152"/>
      <c r="E143" s="36"/>
      <c r="F143" s="36"/>
      <c r="G143" s="36"/>
      <c r="H143" s="34"/>
    </row>
    <row r="144" spans="1:8" ht="13.95" customHeight="1" x14ac:dyDescent="0.25">
      <c r="B144" s="38"/>
    </row>
    <row r="145" spans="2:8" ht="39.6" x14ac:dyDescent="0.25">
      <c r="B145" s="39" t="s">
        <v>138</v>
      </c>
      <c r="C145" s="147" t="s">
        <v>139</v>
      </c>
      <c r="D145" s="148"/>
    </row>
    <row r="146" spans="2:8" ht="26.4" x14ac:dyDescent="0.25">
      <c r="B146" s="39" t="s">
        <v>140</v>
      </c>
      <c r="C146" s="153" t="s">
        <v>141</v>
      </c>
      <c r="D146" s="154"/>
    </row>
    <row r="147" spans="2:8" x14ac:dyDescent="0.25">
      <c r="B147" s="143" t="s">
        <v>142</v>
      </c>
      <c r="C147" s="40" t="s">
        <v>143</v>
      </c>
      <c r="D147" s="32" t="s">
        <v>141</v>
      </c>
    </row>
    <row r="148" spans="2:8" x14ac:dyDescent="0.25">
      <c r="B148" s="143"/>
      <c r="C148" s="40" t="s">
        <v>144</v>
      </c>
      <c r="D148" s="32" t="s">
        <v>141</v>
      </c>
    </row>
    <row r="149" spans="2:8" x14ac:dyDescent="0.25">
      <c r="B149" s="143"/>
      <c r="C149" s="40" t="s">
        <v>145</v>
      </c>
      <c r="D149" s="32" t="s">
        <v>141</v>
      </c>
    </row>
    <row r="150" spans="2:8" x14ac:dyDescent="0.25">
      <c r="B150" s="143"/>
      <c r="C150" s="40" t="s">
        <v>146</v>
      </c>
      <c r="D150" s="32" t="s">
        <v>141</v>
      </c>
    </row>
    <row r="151" spans="2:8" x14ac:dyDescent="0.25">
      <c r="B151" s="143"/>
      <c r="C151" s="40" t="s">
        <v>147</v>
      </c>
      <c r="D151" s="32" t="s">
        <v>141</v>
      </c>
    </row>
    <row r="152" spans="2:8" x14ac:dyDescent="0.25">
      <c r="B152" s="143"/>
      <c r="C152" s="40" t="s">
        <v>148</v>
      </c>
      <c r="D152" s="32" t="s">
        <v>141</v>
      </c>
    </row>
    <row r="153" spans="2:8" ht="26.4" x14ac:dyDescent="0.25">
      <c r="B153" s="39" t="s">
        <v>149</v>
      </c>
      <c r="C153" s="147" t="s">
        <v>150</v>
      </c>
      <c r="D153" s="148"/>
    </row>
    <row r="154" spans="2:8" ht="26.4" customHeight="1" x14ac:dyDescent="0.25">
      <c r="B154" s="41" t="s">
        <v>151</v>
      </c>
      <c r="C154" s="147" t="s">
        <v>150</v>
      </c>
      <c r="D154" s="148"/>
    </row>
    <row r="155" spans="2:8" x14ac:dyDescent="0.25">
      <c r="B155" s="43" t="s">
        <v>152</v>
      </c>
      <c r="C155" s="139">
        <v>10200503</v>
      </c>
      <c r="D155" s="140"/>
    </row>
    <row r="156" spans="2:8" x14ac:dyDescent="0.25">
      <c r="B156" s="44" t="s">
        <v>153</v>
      </c>
      <c r="C156" s="141" t="s">
        <v>154</v>
      </c>
      <c r="D156" s="141"/>
    </row>
    <row r="157" spans="2:8" x14ac:dyDescent="0.25">
      <c r="B157" s="45"/>
      <c r="C157" s="45"/>
      <c r="D157" s="45"/>
    </row>
    <row r="158" spans="2:8" ht="14.4" x14ac:dyDescent="0.25">
      <c r="B158" s="142"/>
      <c r="C158" s="142"/>
      <c r="D158" s="142"/>
      <c r="E158" s="25" t="s">
        <v>49</v>
      </c>
      <c r="F158" s="25" t="s">
        <v>1</v>
      </c>
      <c r="G158" s="25" t="s">
        <v>2</v>
      </c>
      <c r="H158" s="26" t="s">
        <v>0</v>
      </c>
    </row>
    <row r="159" spans="2:8" x14ac:dyDescent="0.25">
      <c r="B159" s="143" t="s">
        <v>155</v>
      </c>
      <c r="C159" s="143"/>
      <c r="D159" s="143"/>
      <c r="E159" s="46" t="str">
        <f>+VLOOKUP(C155,'[3]Hoja1 (2)'!$A$1:$G$113,4,0)</f>
        <v>0.00283*PET2</v>
      </c>
      <c r="F159" s="46" t="str">
        <f>+VLOOKUP(C155,'[3]Hoja1 (2)'!$A$1:$G$113,2,0)</f>
        <v>0.0042*PET2</v>
      </c>
      <c r="G159" s="46" t="str">
        <f>+VLOOKUP(C155,'[3]Hoja1 (2)'!$A$1:$G$113,3,0)</f>
        <v>3.12*PET2</v>
      </c>
      <c r="H159" s="46" t="str">
        <f>+VLOOKUP(C155,'[3]Hoja1 (2)'!$A$1:$G$113,5,0)</f>
        <v>0.00029*PET2</v>
      </c>
    </row>
    <row r="160" spans="2:8" x14ac:dyDescent="0.25">
      <c r="B160" s="144" t="s">
        <v>156</v>
      </c>
      <c r="C160" s="145"/>
      <c r="D160" s="146"/>
      <c r="E160" s="46" t="str">
        <f>+VLOOKUP(C156,[4]Hoja1!$B$1:$F$24,3,0)</f>
        <v>N/A</v>
      </c>
      <c r="F160" s="46" t="str">
        <f>+VLOOKUP(C156,[4]Hoja1!$B$1:$F$24,4,0)</f>
        <v>N/A</v>
      </c>
      <c r="G160" s="46" t="str">
        <f>+VLOOKUP(C156,[4]Hoja1!$B$1:$F$24,5,0)</f>
        <v>N/A</v>
      </c>
      <c r="H160" s="46">
        <f>+VLOOKUP(C156,[4]Hoja1!$B$1:$F$24,2,0)</f>
        <v>95</v>
      </c>
    </row>
  </sheetData>
  <mergeCells count="23">
    <mergeCell ref="C19:D19"/>
    <mergeCell ref="B7:C7"/>
    <mergeCell ref="B9:D9"/>
    <mergeCell ref="C11:D11"/>
    <mergeCell ref="C12:D12"/>
    <mergeCell ref="B13:B18"/>
    <mergeCell ref="C154:D154"/>
    <mergeCell ref="C20:D20"/>
    <mergeCell ref="C21:D21"/>
    <mergeCell ref="C22:D22"/>
    <mergeCell ref="B24:D24"/>
    <mergeCell ref="B25:D25"/>
    <mergeCell ref="B26:D26"/>
    <mergeCell ref="B143:D143"/>
    <mergeCell ref="C145:D145"/>
    <mergeCell ref="C146:D146"/>
    <mergeCell ref="B147:B152"/>
    <mergeCell ref="C153:D153"/>
    <mergeCell ref="C155:D155"/>
    <mergeCell ref="C156:D156"/>
    <mergeCell ref="B158:D158"/>
    <mergeCell ref="B159:D159"/>
    <mergeCell ref="B160:D160"/>
  </mergeCells>
  <dataValidations count="2">
    <dataValidation type="list" allowBlank="1" showInputMessage="1" showErrorMessage="1" sqref="C21:D21 C155:D155">
      <formula1>$A$31:$A$142</formula1>
    </dataValidation>
    <dataValidation type="list" allowBlank="1" showInputMessage="1" showErrorMessage="1" sqref="C22 C156">
      <formula1>$B$31:$B$53</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M3BGtqJSUoWUA5H3X+21QxJLU7Il3V8SCDSLcX+cmXI=</DigestValue>
    </Reference>
    <Reference Type="http://www.w3.org/2000/09/xmldsig#Object" URI="#idOfficeObject">
      <DigestMethod Algorithm="http://www.w3.org/2001/04/xmlenc#sha256"/>
      <DigestValue>e8+pwGGgEtS1cUK9RUCwOGS3T191SwkYA3UFYREftY0=</DigestValue>
    </Reference>
    <Reference Type="http://uri.etsi.org/01903#SignedProperties" URI="#idSignedProperties">
      <Transforms>
        <Transform Algorithm="http://www.w3.org/TR/2001/REC-xml-c14n-20010315"/>
      </Transforms>
      <DigestMethod Algorithm="http://www.w3.org/2001/04/xmlenc#sha256"/>
      <DigestValue>2UVhZa/xqpxj1HetBSlrRe98br4OPM2MUKnQKf3QlO0=</DigestValue>
    </Reference>
    <Reference Type="http://www.w3.org/2000/09/xmldsig#Object" URI="#idValidSigLnImg">
      <DigestMethod Algorithm="http://www.w3.org/2001/04/xmlenc#sha256"/>
      <DigestValue>Sm5GiVb2dce2c67q6Ds4GTKjeAu0B/98/qivwTgDbK4=</DigestValue>
    </Reference>
    <Reference Type="http://www.w3.org/2000/09/xmldsig#Object" URI="#idInvalidSigLnImg">
      <DigestMethod Algorithm="http://www.w3.org/2001/04/xmlenc#sha256"/>
      <DigestValue>HMQVlfXtU3xWmEWTp5072Rya+BfuCSSRFUeZeB5HtVs=</DigestValue>
    </Reference>
  </SignedInfo>
  <SignatureValue>nWoHL3k+hsbFfmRlbrltWp/Cwnmeo9/7OYkdKUFbyyi/fCTdLuzPV/fetzvZO6S51VXTBc8mtJft
Wg5k/IDeKe0kbdP8cvEMKPprC3vfIgFrz3/rBPtJPchL8tIuGGfpgR9lQm11fNXDvZrhBB+cAAnM
q0faKuE19pd8acay09tUu+Chl9+IOs7r76U4dtu4Tzp+qYL7Hd2JMxdo+16NwHXmj/rPsfqeODG9
/OkNKkohaAMwNA5/oiPZdjilYsVQnxqqJMgMQlzIEqk/ab8JbemUSkkeQYdEr8FWTz0pZ397SBOY
By7hIhKFguOALEmXOMbkzNnjSx8TQEQMWpTgJQ==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xH3dX5xOQhtK5gKipPfmQz2UFSXT+aHhdpIRDnVKq4o=</DigestValue>
      </Reference>
      <Reference URI="/xl/calcChain.xml?ContentType=application/vnd.openxmlformats-officedocument.spreadsheetml.calcChain+xml">
        <DigestMethod Algorithm="http://www.w3.org/2001/04/xmlenc#sha256"/>
        <DigestValue>I57ihvKgWZlDqlxSvVxXzLYkwjsiTkPaLc/krfsS59w=</DigestValue>
      </Reference>
      <Reference URI="/xl/comments1.xml?ContentType=application/vnd.openxmlformats-officedocument.spreadsheetml.comments+xml">
        <DigestMethod Algorithm="http://www.w3.org/2001/04/xmlenc#sha256"/>
        <DigestValue>yymeHs+rvqfc94JT2j9spSCzXZWz1zW6VhMZCQJjIPc=</DigestValue>
      </Reference>
      <Reference URI="/xl/comments2.xml?ContentType=application/vnd.openxmlformats-officedocument.spreadsheetml.comments+xml">
        <DigestMethod Algorithm="http://www.w3.org/2001/04/xmlenc#sha256"/>
        <DigestValue>LPzIQqzktCAyChC1/7OCYfq5p0b1Nn2N1pPZMsQ3ABg=</DigestValue>
      </Reference>
      <Reference URI="/xl/comments3.xml?ContentType=application/vnd.openxmlformats-officedocument.spreadsheetml.comments+xml">
        <DigestMethod Algorithm="http://www.w3.org/2001/04/xmlenc#sha256"/>
        <DigestValue>/yyt6bcuSaw7Z0yS1kq092k9pe17OvHxI3sB34VMHBw=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j79VH7ko70R7pttbrbb54NwBUX8PiGH2zPclev8hocs=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e46FU0CBHKCUcC4yC6TmY2Vw9HRX6W3snfBjDzTfQWo=</DigestValue>
      </Reference>
      <Reference URI="/xl/drawings/drawing3.xml?ContentType=application/vnd.openxmlformats-officedocument.drawing+xml">
        <DigestMethod Algorithm="http://www.w3.org/2001/04/xmlenc#sha256"/>
        <DigestValue>p79C2eehq+pWUaruF8pnH7GnDIheP+XyM5Koz6z7RX0=</DigestValue>
      </Reference>
      <Reference URI="/xl/drawings/drawing4.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0aqZ5j4sE1N3JnHL8P5XpqqLGLWChGAQiBOJVBUEDZs=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AgZRxli0ycnZUZysBV/HKJj4kJhlorEDXAYkVq/fRcQ=</DigestValue>
      </Reference>
      <Reference URI="/xl/drawings/vmlDrawing4.vml?ContentType=application/vnd.openxmlformats-officedocument.vmlDrawing">
        <DigestMethod Algorithm="http://www.w3.org/2001/04/xmlenc#sha256"/>
        <DigestValue>gvFfs/wDcYncA+IZPOFEIzWxUcUnz2QvriqvFZMR0Ow=</DigestValue>
      </Reference>
      <Reference URI="/xl/drawings/vmlDrawing5.vml?ContentType=application/vnd.openxmlformats-officedocument.vmlDrawing">
        <DigestMethod Algorithm="http://www.w3.org/2001/04/xmlenc#sha256"/>
        <DigestValue>z6rv4bw/p9Utro2JqWhmRvUiCewYRyiBaOmGb9hjaGo=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9vqQTwo0ncCWE3MkXUNxFVlftMZJs0yXVWbEOf0f5do=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Uv2GbptUdTvscY1thtRkgaPFO4EjfM/wtCyAtV6InVk=</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TSSaSGaqArLvgqSghpkMBAGk+eARCyqZMF8Y/CMaLF8=</DigestValue>
      </Reference>
      <Reference URI="/xl/media/image10.jpeg?ContentType=image/jpeg">
        <DigestMethod Algorithm="http://www.w3.org/2001/04/xmlenc#sha256"/>
        <DigestValue>MiQ5E04/Ris/XYHSYddDCYs+D8oZIThDZjOgiLeywoA=</DigestValue>
      </Reference>
      <Reference URI="/xl/media/image11.jpeg?ContentType=image/jpeg">
        <DigestMethod Algorithm="http://www.w3.org/2001/04/xmlenc#sha256"/>
        <DigestValue>bPYCJW0kyas4ybQbjIO76sAL12nmR4byqNR8h3glpjY=</DigestValue>
      </Reference>
      <Reference URI="/xl/media/image2.emf?ContentType=image/x-emf">
        <DigestMethod Algorithm="http://www.w3.org/2001/04/xmlenc#sha256"/>
        <DigestValue>qRqfNV+x+CoSjFMVhzt5CaGHjeBNf6dO37Dk/Yv/Q+M=</DigestValue>
      </Reference>
      <Reference URI="/xl/media/image3.emf?ContentType=image/x-emf">
        <DigestMethod Algorithm="http://www.w3.org/2001/04/xmlenc#sha256"/>
        <DigestValue>5qfjYN6a0JncOlHacyVq2EpsmLEx6/Wy0W3I2a8qLRQ=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WJsYGZEvaPW5kXSRgPtUju/MJE6vPuadROhRHU6ZpoQ=</DigestValue>
      </Reference>
      <Reference URI="/xl/printerSettings/printerSettings2.bin?ContentType=application/vnd.openxmlformats-officedocument.spreadsheetml.printerSettings">
        <DigestMethod Algorithm="http://www.w3.org/2001/04/xmlenc#sha256"/>
        <DigestValue>jHQosthzYqeUQgLdqjdRIJYg5W39auCl4Y4+GDkO7lM=</DigestValue>
      </Reference>
      <Reference URI="/xl/printerSettings/printerSettings3.bin?ContentType=application/vnd.openxmlformats-officedocument.spreadsheetml.printerSettings">
        <DigestMethod Algorithm="http://www.w3.org/2001/04/xmlenc#sha256"/>
        <DigestValue>jHQosthzYqeUQgLdqjdRIJYg5W39auCl4Y4+GDkO7lM=</DigestValue>
      </Reference>
      <Reference URI="/xl/printerSettings/printerSettings4.bin?ContentType=application/vnd.openxmlformats-officedocument.spreadsheetml.printerSettings">
        <DigestMethod Algorithm="http://www.w3.org/2001/04/xmlenc#sha256"/>
        <DigestValue>jHQosthzYqeUQgLdqjdRIJYg5W39auCl4Y4+GDkO7lM=</DigestValue>
      </Reference>
      <Reference URI="/xl/printerSettings/printerSettings5.bin?ContentType=application/vnd.openxmlformats-officedocument.spreadsheetml.printerSettings">
        <DigestMethod Algorithm="http://www.w3.org/2001/04/xmlenc#sha256"/>
        <DigestValue>jHQosthzYqeUQgLdqjdRIJYg5W39auCl4Y4+GDkO7lM=</DigestValue>
      </Reference>
      <Reference URI="/xl/sharedStrings.xml?ContentType=application/vnd.openxmlformats-officedocument.spreadsheetml.sharedStrings+xml">
        <DigestMethod Algorithm="http://www.w3.org/2001/04/xmlenc#sha256"/>
        <DigestValue>BUUNlLv7rUL7NxfsiTyFM1Sm3yX7S6zUFc/GMjyW3b8=</DigestValue>
      </Reference>
      <Reference URI="/xl/styles.xml?ContentType=application/vnd.openxmlformats-officedocument.spreadsheetml.styles+xml">
        <DigestMethod Algorithm="http://www.w3.org/2001/04/xmlenc#sha256"/>
        <DigestValue>ZmEYv6QVIq5iBSCJfyxsLZUYt1k7hT5fmAmFrA5AeDk=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XbtAxdQfMOZMANETzFC6w00J9sc+zxatVP8/wUa9s1I=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189aGf7ALoRvlbmbWaK5OJ9l6ep3T49rmFS6gNi9izA=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K9xoeUJ7wzHgxYnnynlLQWij5osGgp8OPRUAZXaDvaU=</DigestValue>
      </Reference>
      <Reference URI="/xl/worksheets/sheet1.xml?ContentType=application/vnd.openxmlformats-officedocument.spreadsheetml.worksheet+xml">
        <DigestMethod Algorithm="http://www.w3.org/2001/04/xmlenc#sha256"/>
        <DigestValue>UManiPI0geVWLjdCaIA9cufF3wrNs93dRlxNezuslk4=</DigestValue>
      </Reference>
      <Reference URI="/xl/worksheets/sheet2.xml?ContentType=application/vnd.openxmlformats-officedocument.spreadsheetml.worksheet+xml">
        <DigestMethod Algorithm="http://www.w3.org/2001/04/xmlenc#sha256"/>
        <DigestValue>eNdtBXF7z8BqhEs5JjBszzXsqUdhg1zsLI5hHtGqmHQ=</DigestValue>
      </Reference>
      <Reference URI="/xl/worksheets/sheet3.xml?ContentType=application/vnd.openxmlformats-officedocument.spreadsheetml.worksheet+xml">
        <DigestMethod Algorithm="http://www.w3.org/2001/04/xmlenc#sha256"/>
        <DigestValue>m6RTXDr6q8RTavAG20j/qqfqaqx0+t4qTA1/Iq5v0TM=</DigestValue>
      </Reference>
      <Reference URI="/xl/worksheets/sheet4.xml?ContentType=application/vnd.openxmlformats-officedocument.spreadsheetml.worksheet+xml">
        <DigestMethod Algorithm="http://www.w3.org/2001/04/xmlenc#sha256"/>
        <DigestValue>37Hr4VaQFvvQw0xpxTc76BORfd7NkMM7ljlAWccd/OU=</DigestValue>
      </Reference>
      <Reference URI="/xl/worksheets/sheet5.xml?ContentType=application/vnd.openxmlformats-officedocument.spreadsheetml.worksheet+xml">
        <DigestMethod Algorithm="http://www.w3.org/2001/04/xmlenc#sha256"/>
        <DigestValue>FJCldkejOKsIgQzQyvwhabLEDP27dQx+30hWX1TXnnE=</DigestValue>
      </Reference>
    </Manifest>
    <SignatureProperties>
      <SignatureProperty Id="idSignatureTime" Target="#idPackageSignature">
        <mdssi:SignatureTime xmlns:mdssi="http://schemas.openxmlformats.org/package/2006/digital-signature">
          <mdssi:Format>YYYY-MM-DDThh:mm:ssTZD</mdssi:Format>
          <mdssi:Value>2017-01-03T17:48:33Z</mdssi:Value>
        </mdssi:SignatureTime>
      </SignatureProperty>
    </SignatureProperties>
  </Object>
  <Object Id="idOfficeObject">
    <SignatureProperties>
      <SignatureProperty Id="idOfficeV1Details" Target="#idPackageSignature">
        <SignatureInfoV1 xmlns="http://schemas.microsoft.com/office/2006/digsig">
          <SetupID>{0FD60592-88E9-4465-9BF0-FE9286AA790C}</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2017-01-03T17:48:33Z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AIAAAAFAAAAAQAAADAtrQsAAAAAMNpxFAMAAAC0Km5mIDB2FAAAAAAw2nEU44U8ZgMAAADshTxmAQAAALhg1xRozW1mjmg0ZtwxHQCAAUd1DlxCdeBbQnXcMR0AZAEAAHtiIHd7YiB3SGVWEQAIAAAAAgAAAAAAAPwxHQAQaiB3AAAAAAAAAAAwMx0ABgAAACQzHQAGAAAAAAAAAAAAAAAkMx0ANDIdAOLqH3cAAAAAAAIAAAAAHQAGAAAAJDMdAAYAAABMEiF3AAAAAAAAAAAkMx0ABgAAAAAAAABgMh0Aii4fdwAAAAAAAgAAJDMdAAYAAABkdgAIAAAAACUAAAAMAAAAAQAAABgAAAAMAAAAAAAAAhIAAAAMAAAAAQAAABYAAAAMAAAACAAAAFQAAABUAAAADAAAADcAAAAgAAAAWgAAAAEAAACrCg1CAAANQgwAAABbAAAAAQAAAEwAAAAEAAAACwAAADcAAAAiAAAAWwAAAFAAAABYACQVFQAAABYAAAAMAAAAAAAAAFIAAABwAQAAAgAAABQAAAAJAAAAAAAAAAAAAAC8AgAAAAAAAAECAiJTAHkAcwB0AGUAbQAAAAAAAAAAAOIAAAAAAAAALNNQB4D4//8AAAAAAAAAAAAAAAAAAAAAENNQB4D4//96lwAAAAAAAADq8gHAPzAAUrjEAKN5w6xqAgAA8DegC8A/MAD8TcAAHk7AAKd5w6xqAgAAAOryAcA/MAAo68YA+urGAGoCAAABAAAA8J8oEQDmHQAImVNn8J8oESoOAAAAAAAAagIAALAlxAAA6vIBe2Igd3tiIHcAADAAAAgAAAACAAAAAAAATOYdABBqIHcAAAAAAAAAAILnHQAHAAAAdOcdAAcAAAAAAAAAAAAAAHTnHQCE5h0A4uofdwAAAAAAAgAAAAAdAAcAAAB05x0ABwAAAEwSIXcAAAAAAAAAAHTnHQAHAAAAAAAAALDmHQCKLh93AAAAAAACAAB05x0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AGg+P//8gEAAAAAAAD8G0kFgPj//wgAWH779v//AAAAAAAAAADgG0kFgPj/////AAAAAJwEjKQdAP+/PGbcZsOsiGbDrD6OSGZwwV0aAAAAAMEbIVUiAIoBIA0AhFCkHQAkpB0AQN9xFCANAITkph0ADY9IZiANAIQAAAAAQGygBIjEkwTQpR0AWNhtZp4BeBQAAAAAWNhtZiANAACcAXgUAQAAAAAAAAAHAAAAnAF4FAAAAAAAAAAAWKQdAOJ5PGYgAAAA/////wAAAAAAAAAAFQAAAAAAAABwAAAAAQAAAAEAAAAkAAAAJAAAABAAAAAAAAAAQGygBIjEkwQBpAEA/////1EPCoQYpR0AGKUdANB4SGYAAAAARKcdAEBsoATgeEhmUQ8KhNSkHQBWOkN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xERERERERERERERERERERERERERIREjthESESERERERERERERIRIRTQD1IRJd9R/RFPvyESIRERERIhEREhERERERESEREREREREREREREREREREREREAERERERERERERERERERERERERERERESIRtBERIRERERERERERERESERHJkNYRIWCFWyETy+IRFo1BEhEhIhERERISIhERERERERERERERERERERERERERD/ERERERERERERERERERERERERERESERIxkxIREhERERERERERERERIRJN4AchEROIayEhPbcRK1gFEREhERMSEREREREREREREREREREREREREREREREQARERERERERERERERERERERERERERMREhEUkxEhERERERERERERESERIRJpXgtRERJ70GERE4lBa3PQURExISESEhERESEREREREREREREREREREREREREP8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XeOKNh3HqaKZxhLimf//wAAAAC7dn5aAAAMyh0ASAJCdQAAAABYZjIAYMkdAFDzvHYAAAAAAABDaGFyVXBwZXJXAAGhd94o2HdMyh0AAAAAALjJHQCAAUd1DlxCdeBbQnW4yR0AZAEAAHtiIHd7YiB3UAk0AAAIAAAAAgAAAAAAANjJHQAQaiB3AAAAAAAAAAASyx0ACQAAAADLHQAJAAAAAAAAAAAAAAAAyx0AEModAOLqH3cAAAAAAAIAAAAAHQAJAAAAAMsdAAkAAABMEiF3AAAAAAAAAAAAyx0ACQAAAAAAAAA8yh0Aii4fdwAAAAAAAgAAAMsdAA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sAQAADAAAAHYAAADbAAAAhgAAAAEAAACrCg1CAAANQgwAAAB2AAAAJQAAAEwAAAAAAAAAAAAAAAAAAAD//////////5gAAABQAHIAbwBmAGUAcwBpAG8AbgBhAGwAIABEAGkAdgBpAHMAaQDzAG4AIABkAGUAIABGAGkAcwBjAGEAbABpAHoAYQBjAGkA8wBuAAAA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Do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F3jijYdx6mimcYS4pn//8AAAAAu3Z+WgAADModAEgCQnUAAAAAWGYyAGDJHQBQ87x2AAAAAAAAQ2hhclVwcGVyVwABoXfeKNh3TModAAAAAAC4yR0AgAFHdQ5cQnXgW0J1uMkdAGQBAAB7YiB3e2Igd1AJNAAACAAAAAIAAAAAAADYyR0AEGogdwAAAAAAAAAAEssdAAkAAAAAyx0ACQAAAAAAAAAAAAAAAMsdABDKHQDi6h93AAAAAAACAAAAAB0ACQAAAADLHQAJAAAATBIhdwAAAAAAAAAAAMsdAAkAAAAAAAAAPModAIouH3cAAAAAAAIAAADLHQAJAAAAZHYACAAAAAAlAAAADAAAAAEAAAAYAAAADAAAAP8AAAISAAAADAAAAAEAAAAeAAAAGAAAACoAAAAFAAAAhQAAABYAAAAlAAAADAAAAAEAAABUAAAAqAAAACsAAAAFAAAAgwAAABUAAAABAAAAqwoNQgAADUIrAAAABQAAAA8AAABMAAAAAAAAAAAAAAAAAAAA//////////9sAAAARgBpAHIAbQBhACAAbgBvACAAdgDhAGwAaQBkAGEAHQAGAAAAAwAAAAUAAAALAAAABwAAAAQAAAAHAAAACAAAAAQAAAAGAAAABwAAAAMAAAADAAAACAAAAAcAAABLAAAAQAAAADAAAAAFAAAAIAAAAAEAAAABAAAAEAAAAAAAAAAAAAAAQAEAAKAAAAAAAAAAAAAAAEABAACgAAAAUgAAAHABAAACAAAAFAAAAAkAAAAAAAAAAAAAALwCAAAAAAAAAQICIlMAeQBzAHQAZQBtAAAAAAAAAAAA4gAAAAAAAAAs01AHgPj//wAAAAAAAAAAAAAAAAAAAAAQ01AHgPj//3qXAAAAAAAAAOryAcA/MABSuMQAo3nDrGoCAADwN6ALwD8wAPxNwAAeTsAAp3nDrGoCAAAA6vIBwD8wACjrxgD66sYAagIAAAEAAADwnygRAOYdAAiZU2fwnygRKg4AAAAAAABqAgAAsCXEAADq8gF7YiB3e2IgdwAAMAAACAAAAAIAAAAAAABM5h0AEGogdwAAAAAAAAAAgucdAAcAAAB05x0ABwAAAAAAAAAAAAAAdOcdAITmHQDi6h93AAAAAAACAAAAAB0ABwAAAHTnHQAHAAAATBIhdwAAAAAAAAAAdOcdAAcAAAAAAAAAsOYdAIouH3cAAAAAAAIAAHTnH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AIAAAAFAAAAAQAAADAtrQsAAAAAMNpxFAMAAAC0Km5mIDB2FAAAAAAw2nEU44U8ZgMAAADshTxmAQAAALhg1xRozW1mjmg0ZtwxHQCAAUd1DlxCdeBbQnXcMR0AZAEAAHtiIHd7YiB3SGVWEQAIAAAAAgAAAAAAAPwxHQAQaiB3AAAAAAAAAAAwMx0ABgAAACQzHQAGAAAAAAAAAAAAAAAkMx0ANDIdAOLqH3cAAAAAAAIAAAAAHQAGAAAAJDMdAAYAAABMEiF3AAAAAAAAAAAkMx0ABgAAAAAAAABgMh0Aii4fdwAAAAAAAgAAJDMd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ABoPj///IBAAAAAAAA/BtJBYD4//8IAFh++/b//wAAAAAAAAAA4BtJBYD4/////wAAAACgBAAAAACw82UU/p1CddisX2eGFgHXkL1dGgAAAAAwHCFkIgCKAfyjHQBe9CpnfKQdAAAAAABAbKAEvKUdACSIgBLEpB0AUwBlAGcAbwBlACAAVQBJAAAAAAAAAAAAJeQqZ+EAAAA4pB0AmjNJZjCtSxHhAAAAAQAAAM7zZRQAAB0AOjNJZgQAAAAFAAAAAAAAAAAAAAAAAAAAzvNlFESmHQAk3ypneJ3PCwQAAABAbKAEAAAAAKXjKmcQAAAAAAAAAFMAZQBnAG8AZQAgAFUASQAAAAoBGKUdABilHQDhAAAAAAAAALDzZRQAAAAAAQAAAAAAAADUpB0AVjpD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P8RERERERERERERERERERERERERESERI7YREhEhERERERERERESESEU0A9SESXfUf0RT78hEiERERESIRERIREREREREhERERERERERERERERERERERERABEREREREREREREREREREREREREREREiEbQRESEREREREREREREREhERyZDWESFghVshE8viERaNQRIRISIRERESEiIREREREREREREREREREREREREREQ/xEREREREREREREREREREREREREREhESMZMSERIRERERERERERERESESTeAHIRETiGshIT23EStYBRERIRETEhEREREREREREREREREREREREREREREREAERERERERERERERERERERERERERETERIRFJMRIREREREREREREREhESESaV4LURESe9BhEROJQWtz0FERMSEhEhIREREhERERERERERERERERERERERERD/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CwBAAAMAAAAdgAAANsAAACGAAAAAQAAAKsKDUIAAA1CDAAAAHYAAAAlAAAATAAAAAAAAAAAAAAAAAAAAP//////////mAAAAFAAcgBvAGYAZQBzAGkAbwBuAGEAbAAgAEQAaQB2AGkAcwBpAPMAbgAgAGQAZQAgAEYAaQBzAGMAYQBsAGkAegBhAGMAaQDzAG4AUE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BcQw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ILF/tUWg5JpnRNdkn+L9zyqzSrPlkGT2QDOveTFkn1Y=</DigestValue>
    </Reference>
    <Reference Type="http://www.w3.org/2000/09/xmldsig#Object" URI="#idOfficeObject">
      <DigestMethod Algorithm="http://www.w3.org/2001/04/xmlenc#sha256"/>
      <DigestValue>CYTPw+r06700B59e9F07iqQFoi8CswvNQqBeXp046As=</DigestValue>
    </Reference>
    <Reference Type="http://uri.etsi.org/01903#SignedProperties" URI="#idSignedProperties">
      <Transforms>
        <Transform Algorithm="http://www.w3.org/TR/2001/REC-xml-c14n-20010315"/>
      </Transforms>
      <DigestMethod Algorithm="http://www.w3.org/2001/04/xmlenc#sha256"/>
      <DigestValue>tcykIex7YPLvUJYjxUeujjrQI9jRIoi6prCech12wek=</DigestValue>
    </Reference>
    <Reference Type="http://www.w3.org/2000/09/xmldsig#Object" URI="#idValidSigLnImg">
      <DigestMethod Algorithm="http://www.w3.org/2001/04/xmlenc#sha256"/>
      <DigestValue>AJ1LVnzlo0eQNEm+47PPQvvi7EcKtG5hbKqWSV4TYwI=</DigestValue>
    </Reference>
    <Reference Type="http://www.w3.org/2000/09/xmldsig#Object" URI="#idInvalidSigLnImg">
      <DigestMethod Algorithm="http://www.w3.org/2001/04/xmlenc#sha256"/>
      <DigestValue>NBUy5j4iUCxQOp+E1/ZY6gqpGo+hnnTGa1BtVT43exs=</DigestValue>
    </Reference>
  </SignedInfo>
  <SignatureValue>L0LN1jaZgLmVKI1XLv59ix240/JD1e54PP0PbAxFvwh5CO6q7cPmewVMUnp/C7uEJ5jadmubySvM
JKWPcciphuAo8OfD/f8BDsVFttPG9lNDswmZVUssX1HO79KboxGDDrGjXZzhnlN2dHD25Lh0yP18
PthqxZt8rcEWmkG+BvziQ9WHnvh4m/Jum23mow2/QAHACAW4cSdr4jjF2QF9t1pwtOlINDEYxLzK
Jr1Lc+BSlZQeALqAYpWxBZ/EEmQNOdrS5HOt/qSQZkEpyWG5oCD0/QUzaK44vechRqtBzqYVPIGu
RihXDn3Xq2aZalxZbbcefTX5VmkU+JuQSz9vBg==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xH3dX5xOQhtK5gKipPfmQz2UFSXT+aHhdpIRDnVKq4o=</DigestValue>
      </Reference>
      <Reference URI="/xl/calcChain.xml?ContentType=application/vnd.openxmlformats-officedocument.spreadsheetml.calcChain+xml">
        <DigestMethod Algorithm="http://www.w3.org/2001/04/xmlenc#sha256"/>
        <DigestValue>I57ihvKgWZlDqlxSvVxXzLYkwjsiTkPaLc/krfsS59w=</DigestValue>
      </Reference>
      <Reference URI="/xl/comments1.xml?ContentType=application/vnd.openxmlformats-officedocument.spreadsheetml.comments+xml">
        <DigestMethod Algorithm="http://www.w3.org/2001/04/xmlenc#sha256"/>
        <DigestValue>yymeHs+rvqfc94JT2j9spSCzXZWz1zW6VhMZCQJjIPc=</DigestValue>
      </Reference>
      <Reference URI="/xl/comments2.xml?ContentType=application/vnd.openxmlformats-officedocument.spreadsheetml.comments+xml">
        <DigestMethod Algorithm="http://www.w3.org/2001/04/xmlenc#sha256"/>
        <DigestValue>LPzIQqzktCAyChC1/7OCYfq5p0b1Nn2N1pPZMsQ3ABg=</DigestValue>
      </Reference>
      <Reference URI="/xl/comments3.xml?ContentType=application/vnd.openxmlformats-officedocument.spreadsheetml.comments+xml">
        <DigestMethod Algorithm="http://www.w3.org/2001/04/xmlenc#sha256"/>
        <DigestValue>/yyt6bcuSaw7Z0yS1kq092k9pe17OvHxI3sB34VMHBw=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j79VH7ko70R7pttbrbb54NwBUX8PiGH2zPclev8hocs=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e46FU0CBHKCUcC4yC6TmY2Vw9HRX6W3snfBjDzTfQWo=</DigestValue>
      </Reference>
      <Reference URI="/xl/drawings/drawing3.xml?ContentType=application/vnd.openxmlformats-officedocument.drawing+xml">
        <DigestMethod Algorithm="http://www.w3.org/2001/04/xmlenc#sha256"/>
        <DigestValue>p79C2eehq+pWUaruF8pnH7GnDIheP+XyM5Koz6z7RX0=</DigestValue>
      </Reference>
      <Reference URI="/xl/drawings/drawing4.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0aqZ5j4sE1N3JnHL8P5XpqqLGLWChGAQiBOJVBUEDZs=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AgZRxli0ycnZUZysBV/HKJj4kJhlorEDXAYkVq/fRcQ=</DigestValue>
      </Reference>
      <Reference URI="/xl/drawings/vmlDrawing4.vml?ContentType=application/vnd.openxmlformats-officedocument.vmlDrawing">
        <DigestMethod Algorithm="http://www.w3.org/2001/04/xmlenc#sha256"/>
        <DigestValue>gvFfs/wDcYncA+IZPOFEIzWxUcUnz2QvriqvFZMR0Ow=</DigestValue>
      </Reference>
      <Reference URI="/xl/drawings/vmlDrawing5.vml?ContentType=application/vnd.openxmlformats-officedocument.vmlDrawing">
        <DigestMethod Algorithm="http://www.w3.org/2001/04/xmlenc#sha256"/>
        <DigestValue>z6rv4bw/p9Utro2JqWhmRvUiCewYRyiBaOmGb9hjaGo=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9vqQTwo0ncCWE3MkXUNxFVlftMZJs0yXVWbEOf0f5do=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Uv2GbptUdTvscY1thtRkgaPFO4EjfM/wtCyAtV6InVk=</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TSSaSGaqArLvgqSghpkMBAGk+eARCyqZMF8Y/CMaLF8=</DigestValue>
      </Reference>
      <Reference URI="/xl/media/image10.jpeg?ContentType=image/jpeg">
        <DigestMethod Algorithm="http://www.w3.org/2001/04/xmlenc#sha256"/>
        <DigestValue>MiQ5E04/Ris/XYHSYddDCYs+D8oZIThDZjOgiLeywoA=</DigestValue>
      </Reference>
      <Reference URI="/xl/media/image11.jpeg?ContentType=image/jpeg">
        <DigestMethod Algorithm="http://www.w3.org/2001/04/xmlenc#sha256"/>
        <DigestValue>bPYCJW0kyas4ybQbjIO76sAL12nmR4byqNR8h3glpjY=</DigestValue>
      </Reference>
      <Reference URI="/xl/media/image2.emf?ContentType=image/x-emf">
        <DigestMethod Algorithm="http://www.w3.org/2001/04/xmlenc#sha256"/>
        <DigestValue>qRqfNV+x+CoSjFMVhzt5CaGHjeBNf6dO37Dk/Yv/Q+M=</DigestValue>
      </Reference>
      <Reference URI="/xl/media/image3.emf?ContentType=image/x-emf">
        <DigestMethod Algorithm="http://www.w3.org/2001/04/xmlenc#sha256"/>
        <DigestValue>5qfjYN6a0JncOlHacyVq2EpsmLEx6/Wy0W3I2a8qLRQ=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WJsYGZEvaPW5kXSRgPtUju/MJE6vPuadROhRHU6ZpoQ=</DigestValue>
      </Reference>
      <Reference URI="/xl/printerSettings/printerSettings2.bin?ContentType=application/vnd.openxmlformats-officedocument.spreadsheetml.printerSettings">
        <DigestMethod Algorithm="http://www.w3.org/2001/04/xmlenc#sha256"/>
        <DigestValue>jHQosthzYqeUQgLdqjdRIJYg5W39auCl4Y4+GDkO7lM=</DigestValue>
      </Reference>
      <Reference URI="/xl/printerSettings/printerSettings3.bin?ContentType=application/vnd.openxmlformats-officedocument.spreadsheetml.printerSettings">
        <DigestMethod Algorithm="http://www.w3.org/2001/04/xmlenc#sha256"/>
        <DigestValue>jHQosthzYqeUQgLdqjdRIJYg5W39auCl4Y4+GDkO7lM=</DigestValue>
      </Reference>
      <Reference URI="/xl/printerSettings/printerSettings4.bin?ContentType=application/vnd.openxmlformats-officedocument.spreadsheetml.printerSettings">
        <DigestMethod Algorithm="http://www.w3.org/2001/04/xmlenc#sha256"/>
        <DigestValue>jHQosthzYqeUQgLdqjdRIJYg5W39auCl4Y4+GDkO7lM=</DigestValue>
      </Reference>
      <Reference URI="/xl/printerSettings/printerSettings5.bin?ContentType=application/vnd.openxmlformats-officedocument.spreadsheetml.printerSettings">
        <DigestMethod Algorithm="http://www.w3.org/2001/04/xmlenc#sha256"/>
        <DigestValue>jHQosthzYqeUQgLdqjdRIJYg5W39auCl4Y4+GDkO7lM=</DigestValue>
      </Reference>
      <Reference URI="/xl/sharedStrings.xml?ContentType=application/vnd.openxmlformats-officedocument.spreadsheetml.sharedStrings+xml">
        <DigestMethod Algorithm="http://www.w3.org/2001/04/xmlenc#sha256"/>
        <DigestValue>BUUNlLv7rUL7NxfsiTyFM1Sm3yX7S6zUFc/GMjyW3b8=</DigestValue>
      </Reference>
      <Reference URI="/xl/styles.xml?ContentType=application/vnd.openxmlformats-officedocument.spreadsheetml.styles+xml">
        <DigestMethod Algorithm="http://www.w3.org/2001/04/xmlenc#sha256"/>
        <DigestValue>ZmEYv6QVIq5iBSCJfyxsLZUYt1k7hT5fmAmFrA5AeDk=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XbtAxdQfMOZMANETzFC6w00J9sc+zxatVP8/wUa9s1I=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189aGf7ALoRvlbmbWaK5OJ9l6ep3T49rmFS6gNi9izA=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K9xoeUJ7wzHgxYnnynlLQWij5osGgp8OPRUAZXaDvaU=</DigestValue>
      </Reference>
      <Reference URI="/xl/worksheets/sheet1.xml?ContentType=application/vnd.openxmlformats-officedocument.spreadsheetml.worksheet+xml">
        <DigestMethod Algorithm="http://www.w3.org/2001/04/xmlenc#sha256"/>
        <DigestValue>UManiPI0geVWLjdCaIA9cufF3wrNs93dRlxNezuslk4=</DigestValue>
      </Reference>
      <Reference URI="/xl/worksheets/sheet2.xml?ContentType=application/vnd.openxmlformats-officedocument.spreadsheetml.worksheet+xml">
        <DigestMethod Algorithm="http://www.w3.org/2001/04/xmlenc#sha256"/>
        <DigestValue>eNdtBXF7z8BqhEs5JjBszzXsqUdhg1zsLI5hHtGqmHQ=</DigestValue>
      </Reference>
      <Reference URI="/xl/worksheets/sheet3.xml?ContentType=application/vnd.openxmlformats-officedocument.spreadsheetml.worksheet+xml">
        <DigestMethod Algorithm="http://www.w3.org/2001/04/xmlenc#sha256"/>
        <DigestValue>m6RTXDr6q8RTavAG20j/qqfqaqx0+t4qTA1/Iq5v0TM=</DigestValue>
      </Reference>
      <Reference URI="/xl/worksheets/sheet4.xml?ContentType=application/vnd.openxmlformats-officedocument.spreadsheetml.worksheet+xml">
        <DigestMethod Algorithm="http://www.w3.org/2001/04/xmlenc#sha256"/>
        <DigestValue>37Hr4VaQFvvQw0xpxTc76BORfd7NkMM7ljlAWccd/OU=</DigestValue>
      </Reference>
      <Reference URI="/xl/worksheets/sheet5.xml?ContentType=application/vnd.openxmlformats-officedocument.spreadsheetml.worksheet+xml">
        <DigestMethod Algorithm="http://www.w3.org/2001/04/xmlenc#sha256"/>
        <DigestValue>FJCldkejOKsIgQzQyvwhabLEDP27dQx+30hWX1TXnnE=</DigestValue>
      </Reference>
    </Manifest>
    <SignatureProperties>
      <SignatureProperty Id="idSignatureTime" Target="#idPackageSignature">
        <mdssi:SignatureTime xmlns:mdssi="http://schemas.openxmlformats.org/package/2006/digital-signature">
          <mdssi:Format>YYYY-MM-DDThh:mm:ssTZD</mdssi:Format>
          <mdssi:Value>2017-01-03T17:51:47Z</mdssi:Value>
        </mdssi:SignatureTime>
      </SignatureProperty>
    </SignatureProperties>
  </Object>
  <Object Id="idOfficeObject">
    <SignatureProperties>
      <SignatureProperty Id="idOfficeV1Details" Target="#idPackageSignature">
        <SignatureInfoV1 xmlns="http://schemas.microsoft.com/office/2006/digsig">
          <SetupID>{4E41E887-2E22-4EBA-B0F8-303ADB63335C}</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2017-01-03T17:51:47Z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wAUKNmCwhwaQvwU0wAAQAAAIAFWAsAAAAASOxlC8QATADwU0wAmPNlCwAAAABI7GULlR4OXAMAAACcHg5cAQAAALC4TgsIgkRcwFoLXFw3PgCAAZR0DlyPdOBbj3RcNz4AZAEAAI1iznSNYs502ExZCwAIAAAAAgAAAAAAAHw3PgAias50AAAAAAAAAACwOD4ABgAAAKQ4PgAGAAAAAAAAAAAAAACkOD4AtDc+AO7qzXQAAAAAAAIAAAAAPgAGAAAApDg+AAYAAABMEs90AAAAAAAAAACkOD4ABgAAAAAAAADgNz4AlS7NdAAAAAAAAgAApDg+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A+AP488XbsPT4A9XH1dnK7TBb+////jOPwdvLg8HaEr2kL8F1QAMitaQt8Nz4AImrOdAAAAAAAAAAAsDg+AAYAAACkOD4ABgAAAAIAAAAAAAAA3K1pCygmZwvcrWkLAAAAACgmZwvMNz4AjWLOdI1iznQAAAAAAAgAAAACAAAAAAAA1Dc+ACJqznQAAAAAAAAAAAo5PgAHAAAA/Dg+AAcAAAAAAAAAAAAAAPw4PgAMOD4A7urNdAAAAAAAAgAAAAA+AAcAAAD8OD4ABwAAAEwSz3QAAAAAAAAAAPw4PgAHAAAAAAAAADg4PgCVLs10AAAAAAACAAD8OD4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AAAwKaLFSUAAAAcYKQV4uAbXKDkKAhgi0oVwKaLFeAWIbUiAIoB7Kg+AMCoPgBI9WULIA0EhISrPgCx4RtcIA0EhAAAAACg5CgIGP61BHCqPgDQsURcCqeLFQAAAADQsURcIA0AAMCmixUlAAAAAAAAAAcAAADAposVAAAAAAAAAAD0qD4AZM4NXCAAAAD/////AAAAAAAAAAAQAAAAAAAAADgAAAABAAAAAQAAABEAAAARAAAAEAAAAAAAAAAAACgIGP61BACpAQD/////jBMKrrSpPgC0qT4AerEbXAAAAADkqz4AoOQoCIqxG1yMEwqueJBlC3SpPg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AA///////////////////////////////////AAP//////////////////////////////////wAD//////////////////////////////////8AA///////////////////////////////////AAP//////////////////////////////////wAD//////////////////////////////////8AA///////////////////////////////////AAP//////////////////////////////////wAD//////////////////////////////////8AB///////////////////////////////////AAf//////////////////////////////////wAH//////////////////////////////////8AB///////////////////////////////////AAf//////////////////////////////////wAH//////////////////////////////////8AB///////////////////////////////////AAf//////////////////////////////////wAH//////////////////////////////////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A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A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A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A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A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A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jamgmBYiGddKCxnXf//AAAAAEx1floAAIzPPgBIAo90AAAAADBRTADgzj4AUPNNdQAAAAAAAENoYXJVcHBlclcAAfF2ZqaCYMzPPgAAAAAAOM8+AIABlHQOXI904FuPdDjPPgBkAQAAjWLOdI1iznS4wlEAAAgAAAACAAAAAAAAWM8+ACJqznQAAAAAAAAAAJLQPgAJAAAAgNA+AAkAAAAAAAAAAAAAAIDQPgCQzz4A7urNdAAAAAAAAgAAAAA+AAkAAACA0D4ACQAAAEwSz3QAAAAAAAAAAIDQPgAJAAAAAAAAALzPPgCVLs10AAAAAAACAACA0D4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NqaCYFiIZ10oLGdd//8AAAAATHV+WgAAjM8+AEgCj3QAAAAAMFFMAODOPgBQ8011AAAAAAAAQ2hhclVwcGVyVwAB8XZmpoJgzM8+AAAAAAA4zz4AgAGUdA5cj3TgW490OM8+AGQBAACNYs50jWLOdLjCUQAACAAAAAIAAAAAAABYzz4AImrOdAAAAAAAAAAAktA+AAkAAACA0D4ACQAAAAAAAAAAAAAAgNA+AJDPPgDu6s10AAAAAAACAAAAAD4ACQAAAIDQPgAJAAAATBLPdAAAAAAAAAAAgNA+AAkAAAAAAAAAvM8+AJUuzXQAAAAAAAIAAIDQPgAJAAAAZHYACAAAAAAlAAAADAAAAAEAAAAYAAAADAAAAP8AAAISAAAADAAAAAEAAAAeAAAAGAAAACoAAAAFAAAAhQAAABYAAAAlAAAADAAAAAEAAABUAAAAqAAAACsAAAAFAAAAgwAAABUAAAABAAAAqwoNQnIcDUIrAAAABQAAAA8AAABMAAAAAAAAAAAAAAAAAAAA//////////9sAAAARgBpAHIAbQBhACAAbgBvACAAdgDhAGwAaQBkAGEAPg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D4A/jzxduw9PgD1cfV2crtMFv7///+M4/B28uDwdoSvaQvwXVAAyK1pC3w3PgAias50AAAAAAAAAACwOD4ABgAAAKQ4PgAGAAAAAgAAAAAAAADcrWkLKCZnC9ytaQsAAAAAKCZnC8w3PgCNYs50jWLOdAAAAAAACAAAAAIAAAAAAADUNz4AImrOdAAAAAAAAAAACjk+AAcAAAD8OD4ABwAAAAAAAAAAAAAA/Dg+AAw4PgDu6s10AAAAAAACAAAAAD4ABwAAAPw4PgAHAAAATBLPdAAAAAAAAAAA/Dg+AAcAAAAAAAAAODg+AJUuzXQAAAAAAAIAAPw4P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wAUKNmCwhwaQvwU0wAAQAAAIAFWAsAAAAASOxlC8QATADwU0wAmPNlCwAAAABI7GULlR4OXAMAAACcHg5cAQAAALC4TgsIgkRcwFoLXFw3PgCAAZR0DlyPdOBbj3RcNz4AZAEAAI1iznSNYs502ExZCwAIAAAAAgAAAAAAAHw3PgAias50AAAAAAAAAACwOD4ABgAAAKQ4PgAGAAAAAAAAAAAAAACkOD4AtDc+AO7qzXQAAAAAAAIAAAAAPgAGAAAApDg+AAYAAABMEs90AAAAAAAAAACkOD4ABgAAAAAAAADgNz4AlS7NdAAAAAAAAgAApDg+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AoCAC/jhX+nY90b4lsXA8RAQoAAAAAYItKFViqPgD/ESH9IgCKAUmMbFwYqT4AAAAAAKDkKAhYqj4AJIiAEmCpPgDZi2xcUwBlAGcAbwBlACAAVQBJAAAAAAD1i2xcMKo+AOEAAADYqD4AS+QcXOivaQvhAAAAAQAAAB6/jhUAAD4A6uMcXAQAAAAFAAAAAAAAAAAAAAAAAAAAHr+OFeSqPgAli2xc8P44CwQAAACg5CgIAAAAAEmLbFwAAAAAAABlAGcAbwBlACAAVQBJAAAACq60qT4AtKk+AOEAAABQqT4AAAAAAAC/jhUAAAAAAQAAAAAAAAB0qT4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f//////////////////////////////////wAH//////////////////////////////////8AB///////////////////////////////////AAf//////////////////////////////////wAH//////////////////////////////////8AB///////////////////////////////////AAf//////////////////////////////////wAH//////////////////////////////////8AB///////////////////////////////////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A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A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A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A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A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A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L0JBUhCxRhzPTpNds2mLdB9xuD8=</DigestValue>
    </Reference>
    <Reference URI="#idOfficeObject" Type="http://www.w3.org/2000/09/xmldsig#Object">
      <DigestMethod Algorithm="http://www.w3.org/2000/09/xmldsig#sha1"/>
      <DigestValue>5EQedUwEhWt3lsOVPpo1l0bl9Yo=</DigestValue>
    </Reference>
    <Reference URI="#idSignedProperties" Type="http://uri.etsi.org/01903#SignedProperties">
      <Transforms>
        <Transform Algorithm="http://www.w3.org/TR/2001/REC-xml-c14n-20010315"/>
      </Transforms>
      <DigestMethod Algorithm="http://www.w3.org/2000/09/xmldsig#sha1"/>
      <DigestValue>sBtp866Az1eeKC/B5XQiMwy+tKw=</DigestValue>
    </Reference>
    <Reference URI="#idValidSigLnImg" Type="http://www.w3.org/2000/09/xmldsig#Object">
      <DigestMethod Algorithm="http://www.w3.org/2000/09/xmldsig#sha1"/>
      <DigestValue>RxMVfqJxdHT1Tfv6eRenNNDled0=</DigestValue>
    </Reference>
    <Reference URI="#idInvalidSigLnImg" Type="http://www.w3.org/2000/09/xmldsig#Object">
      <DigestMethod Algorithm="http://www.w3.org/2000/09/xmldsig#sha1"/>
      <DigestValue>D4l7k+B6E0GWpI/RVljvLVFbYrc=</DigestValue>
    </Reference>
  </SignedInfo>
  <SignatureValue>YsW6BM2WGBzpj+3OLsh2FCSq7XWOTQNfY0ZO+glaGfvUn19rtl95poHX7q8Q+SntFKlED9Gd3PTv
khBgfgbJtpwDrjkgx7GRmI3d9lRYkUVaqopJ+WZFcjwvQublevlRSAfxKnwImyDucIXldbgItmVC
GXMYXFESKaEncxYq7Ok1YKvZDU5vEUqWmSLDVy8rz+gxLrvIsnNztQaD/YXxwQnaW0/73deXDM/T
477mYp0HNePPWkNPjx2C/AMVxBuNChgllU/NxedRV9OaY3V3KC92IvrI7o2oDV80xv1nGNoNQ+tt
WMkeheBPG5mbsf6GtD1+7W6fNu0fRBg5OxTX/g==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externalLinks/externalLink2.xml?ContentType=application/vnd.openxmlformats-officedocument.spreadsheetml.externalLink+xml">
        <DigestMethod Algorithm="http://www.w3.org/2000/09/xmldsig#sha1"/>
        <DigestValue>x3bbPqtnRc49Wf3zcReaKcXAHPw=</DigestValue>
      </Reference>
      <Reference URI="/xl/comments1.xml?ContentType=application/vnd.openxmlformats-officedocument.spreadsheetml.comments+xml">
        <DigestMethod Algorithm="http://www.w3.org/2000/09/xmldsig#sha1"/>
        <DigestValue>kfqbo5VoEjcslt6HPGxJr3HVxBE=</DigestValue>
      </Reference>
      <Reference URI="/xl/drawings/vmlDrawing1.vml?ContentType=application/vnd.openxmlformats-officedocument.vmlDrawing">
        <DigestMethod Algorithm="http://www.w3.org/2000/09/xmldsig#sha1"/>
        <DigestValue>NiEZZY54orrx0+zo5bQ3a6Nd2Yw=</DigestValue>
      </Reference>
      <Reference URI="/xl/externalLinks/externalLink4.xml?ContentType=application/vnd.openxmlformats-officedocument.spreadsheetml.externalLink+xml">
        <DigestMethod Algorithm="http://www.w3.org/2000/09/xmldsig#sha1"/>
        <DigestValue>OFLHfjW/BTCl6hd2cQM3UiFVSWw=</DigestValue>
      </Reference>
      <Reference URI="/xl/drawings/vmlDrawing2.vml?ContentType=application/vnd.openxmlformats-officedocument.vmlDrawing">
        <DigestMethod Algorithm="http://www.w3.org/2000/09/xmldsig#sha1"/>
        <DigestValue>fh/OnSZKoSVnqdKh7j03RAIOwp4=</DigestValue>
      </Reference>
      <Reference URI="/xl/media/image1.emf?ContentType=image/x-emf">
        <DigestMethod Algorithm="http://www.w3.org/2000/09/xmldsig#sha1"/>
        <DigestValue>7mMIlOn8kAhDOmBaiYdspsRlabE=</DigestValue>
      </Reference>
      <Reference URI="/xl/media/image3.emf?ContentType=image/x-emf">
        <DigestMethod Algorithm="http://www.w3.org/2000/09/xmldsig#sha1"/>
        <DigestValue>7Tcs4MXJouM6sCj1J3ArC4UTMQo=</DigestValue>
      </Reference>
      <Reference URI="/xl/media/image8.jpeg?ContentType=image/jpeg">
        <DigestMethod Algorithm="http://www.w3.org/2000/09/xmldsig#sha1"/>
        <DigestValue>Xacck+miE+FcZw5pdYMw6LejF0s=</DigestValue>
      </Reference>
      <Reference URI="/xl/externalLinks/externalLink3.xml?ContentType=application/vnd.openxmlformats-officedocument.spreadsheetml.externalLink+xml">
        <DigestMethod Algorithm="http://www.w3.org/2000/09/xmldsig#sha1"/>
        <DigestValue>4sTLuFvEFW6GWgYrbx5YZB81eEI=</DigestValue>
      </Reference>
      <Reference URI="/xl/sharedStrings.xml?ContentType=application/vnd.openxmlformats-officedocument.spreadsheetml.sharedStrings+xml">
        <DigestMethod Algorithm="http://www.w3.org/2000/09/xmldsig#sha1"/>
        <DigestValue>HAgGkEshuew0V9qASW5t77NhYEg=</DigestValue>
      </Reference>
      <Reference URI="/xl/styles.xml?ContentType=application/vnd.openxmlformats-officedocument.spreadsheetml.styles+xml">
        <DigestMethod Algorithm="http://www.w3.org/2000/09/xmldsig#sha1"/>
        <DigestValue>WGZAMxrbSknBmYLmxWMzsEkdjGs=</DigestValue>
      </Reference>
      <Reference URI="/xl/theme/theme1.xml?ContentType=application/vnd.openxmlformats-officedocument.theme+xml">
        <DigestMethod Algorithm="http://www.w3.org/2000/09/xmldsig#sha1"/>
        <DigestValue>R4kIvsVDsowaZpCdS6qlPBKvBng=</DigestValue>
      </Reference>
      <Reference URI="/xl/media/image6.jpeg?ContentType=image/jpeg">
        <DigestMethod Algorithm="http://www.w3.org/2000/09/xmldsig#sha1"/>
        <DigestValue>t02czBjOGtjPSakqWFT7mgwfR1U=</DigestValue>
      </Reference>
      <Reference URI="/xl/externalLinks/externalLink1.xml?ContentType=application/vnd.openxmlformats-officedocument.spreadsheetml.externalLink+xml">
        <DigestMethod Algorithm="http://www.w3.org/2000/09/xmldsig#sha1"/>
        <DigestValue>BXeMFWzTjn08MdroiPQjpMbQXXs=</DigestValue>
      </Reference>
      <Reference URI="/xl/drawings/drawing1.xml?ContentType=application/vnd.openxmlformats-officedocument.drawing+xml">
        <DigestMethod Algorithm="http://www.w3.org/2000/09/xmldsig#sha1"/>
        <DigestValue>cxhGz01YeoXRtTDZc5VXtJhXKcM=</DigestValue>
      </Reference>
      <Reference URI="/xl/media/image5.png?ContentType=image/png">
        <DigestMethod Algorithm="http://www.w3.org/2000/09/xmldsig#sha1"/>
        <DigestValue>X8ifBPrZdk/1pGH6XtoivWXMYRg=</DigestValue>
      </Reference>
      <Reference URI="/xl/media/image2.emf?ContentType=image/x-emf">
        <DigestMethod Algorithm="http://www.w3.org/2000/09/xmldsig#sha1"/>
        <DigestValue>BYkLpLsUNfZy5A7A6jH0Qpi+wMA=</DigestValue>
      </Reference>
      <Reference URI="/xl/media/image4.jpeg?ContentType=image/jpeg">
        <DigestMethod Algorithm="http://www.w3.org/2000/09/xmldsig#sha1"/>
        <DigestValue>KNwJdxHNkLzlEenz5dM/rDpc/uQ=</DigestValue>
      </Reference>
      <Reference URI="/xl/comments3.xml?ContentType=application/vnd.openxmlformats-officedocument.spreadsheetml.comments+xml">
        <DigestMethod Algorithm="http://www.w3.org/2000/09/xmldsig#sha1"/>
        <DigestValue>HREE5NCwx1SlHucIRKXe85FeN/Y=</DigestValue>
      </Reference>
      <Reference URI="/xl/worksheets/sheet5.xml?ContentType=application/vnd.openxmlformats-officedocument.spreadsheetml.worksheet+xml">
        <DigestMethod Algorithm="http://www.w3.org/2000/09/xmldsig#sha1"/>
        <DigestValue>LzZY7l/DngXiNCNNdSKMqr+I8F4=</DigestValue>
      </Reference>
      <Reference URI="/xl/drawings/drawing3.xml?ContentType=application/vnd.openxmlformats-officedocument.drawing+xml">
        <DigestMethod Algorithm="http://www.w3.org/2000/09/xmldsig#sha1"/>
        <DigestValue>ubv4j0ROkGr5PBafxLJyag4aZNE=</DigestValue>
      </Reference>
      <Reference URI="/xl/printerSettings/printerSettings4.bin?ContentType=application/vnd.openxmlformats-officedocument.spreadsheetml.printerSettings">
        <DigestMethod Algorithm="http://www.w3.org/2000/09/xmldsig#sha1"/>
        <DigestValue>+arvTL08UXsVFG3g57zWmUrLGa8=</DigestValue>
      </Reference>
      <Reference URI="/xl/drawings/drawing2.xml?ContentType=application/vnd.openxmlformats-officedocument.drawing+xml">
        <DigestMethod Algorithm="http://www.w3.org/2000/09/xmldsig#sha1"/>
        <DigestValue>96+UAiPXdyabK8QBQE4gBCfOKJM=</DigestValue>
      </Reference>
      <Reference URI="/xl/drawings/vmlDrawing5.vml?ContentType=application/vnd.openxmlformats-officedocument.vmlDrawing">
        <DigestMethod Algorithm="http://www.w3.org/2000/09/xmldsig#sha1"/>
        <DigestValue>WK97LKx1qDjYJmHGfnfDCJ3ue0Q=</DigestValue>
      </Reference>
      <Reference URI="/xl/media/image11.jpeg?ContentType=image/jpeg">
        <DigestMethod Algorithm="http://www.w3.org/2000/09/xmldsig#sha1"/>
        <DigestValue>96rIdr6Mr8nucfc3vBUzEgL/Jak=</DigestValue>
      </Reference>
      <Reference URI="/xl/printerSettings/printerSettings3.bin?ContentType=application/vnd.openxmlformats-officedocument.spreadsheetml.printerSettings">
        <DigestMethod Algorithm="http://www.w3.org/2000/09/xmldsig#sha1"/>
        <DigestValue>+arvTL08UXsVFG3g57zWmUrLGa8=</DigestValue>
      </Reference>
      <Reference URI="/xl/worksheets/sheet3.xml?ContentType=application/vnd.openxmlformats-officedocument.spreadsheetml.worksheet+xml">
        <DigestMethod Algorithm="http://www.w3.org/2000/09/xmldsig#sha1"/>
        <DigestValue>k3obMvw5n+rJU3Bo6diEiaTylZc=</DigestValue>
      </Reference>
      <Reference URI="/xl/comments2.xml?ContentType=application/vnd.openxmlformats-officedocument.spreadsheetml.comments+xml">
        <DigestMethod Algorithm="http://www.w3.org/2000/09/xmldsig#sha1"/>
        <DigestValue>PJciHTpL9hNts0N9N6AWxIIXcnE=</DigestValue>
      </Reference>
      <Reference URI="/xl/worksheets/sheet4.xml?ContentType=application/vnd.openxmlformats-officedocument.spreadsheetml.worksheet+xml">
        <DigestMethod Algorithm="http://www.w3.org/2000/09/xmldsig#sha1"/>
        <DigestValue>yiuApQrR8Sd2WpPBsg2I5D0+wls=</DigestValue>
      </Reference>
      <Reference URI="/xl/printerSettings/printerSettings2.bin?ContentType=application/vnd.openxmlformats-officedocument.spreadsheetml.printerSettings">
        <DigestMethod Algorithm="http://www.w3.org/2000/09/xmldsig#sha1"/>
        <DigestValue>+arvTL08UXsVFG3g57zWmUrLGa8=</DigestValue>
      </Reference>
      <Reference URI="/xl/workbook.xml?ContentType=application/vnd.openxmlformats-officedocument.spreadsheetml.sheet.main+xml">
        <DigestMethod Algorithm="http://www.w3.org/2000/09/xmldsig#sha1"/>
        <DigestValue>bgtqAQ3XcFH1/d+Avy2hIbUcr5M=</DigestValue>
      </Reference>
      <Reference URI="/xl/drawings/drawing4.xml?ContentType=application/vnd.openxmlformats-officedocument.drawing+xml">
        <DigestMethod Algorithm="http://www.w3.org/2000/09/xmldsig#sha1"/>
        <DigestValue>gYsmgkgndi8z8jKcbBRqwOs20ys=</DigestValue>
      </Reference>
      <Reference URI="/xl/calcChain.xml?ContentType=application/vnd.openxmlformats-officedocument.spreadsheetml.calcChain+xml">
        <DigestMethod Algorithm="http://www.w3.org/2000/09/xmldsig#sha1"/>
        <DigestValue>YOpMjtXSAn4J8JRxDPwP0ve0yR4=</DigestValue>
      </Reference>
      <Reference URI="/xl/media/image10.jpeg?ContentType=image/jpeg">
        <DigestMethod Algorithm="http://www.w3.org/2000/09/xmldsig#sha1"/>
        <DigestValue>KJVc0h0a5Y5lN8PfG3sx+wnIS7k=</DigestValue>
      </Reference>
      <Reference URI="/xl/printerSettings/printerSettings1.bin?ContentType=application/vnd.openxmlformats-officedocument.spreadsheetml.printerSettings">
        <DigestMethod Algorithm="http://www.w3.org/2000/09/xmldsig#sha1"/>
        <DigestValue>wVCa+QqA8B2L+0rYjonaxN3Zgmk=</DigestValue>
      </Reference>
      <Reference URI="/xl/worksheets/sheet2.xml?ContentType=application/vnd.openxmlformats-officedocument.spreadsheetml.worksheet+xml">
        <DigestMethod Algorithm="http://www.w3.org/2000/09/xmldsig#sha1"/>
        <DigestValue>CHCQG2qr4vbyJtTvxeuPHB4Gk2Q=</DigestValue>
      </Reference>
      <Reference URI="/xl/drawings/vmlDrawing3.vml?ContentType=application/vnd.openxmlformats-officedocument.vmlDrawing">
        <DigestMethod Algorithm="http://www.w3.org/2000/09/xmldsig#sha1"/>
        <DigestValue>jcHZHcL1Ovw0VxyL+dLUAaLISdo=</DigestValue>
      </Reference>
      <Reference URI="/xl/media/image9.jpeg?ContentType=image/jpeg">
        <DigestMethod Algorithm="http://www.w3.org/2000/09/xmldsig#sha1"/>
        <DigestValue>7l8U6jpEQZHjDam8sHs96U0SKvs=</DigestValue>
      </Reference>
      <Reference URI="/xl/printerSettings/printerSettings5.bin?ContentType=application/vnd.openxmlformats-officedocument.spreadsheetml.printerSettings">
        <DigestMethod Algorithm="http://www.w3.org/2000/09/xmldsig#sha1"/>
        <DigestValue>+arvTL08UXsVFG3g57zWmUrLGa8=</DigestValue>
      </Reference>
      <Reference URI="/xl/worksheets/sheet1.xml?ContentType=application/vnd.openxmlformats-officedocument.spreadsheetml.worksheet+xml">
        <DigestMethod Algorithm="http://www.w3.org/2000/09/xmldsig#sha1"/>
        <DigestValue>fBiIVlQUEVr8RhFqf68ZvN3ZKR0=</DigestValue>
      </Reference>
      <Reference URI="/xl/drawings/vmlDrawing4.vml?ContentType=application/vnd.openxmlformats-officedocument.vmlDrawing">
        <DigestMethod Algorithm="http://www.w3.org/2000/09/xmldsig#sha1"/>
        <DigestValue>NCTxez5hOxAb7VhgEs9/SfJb2tA=</DigestValue>
      </Reference>
      <Reference URI="/xl/media/image7.png?ContentType=image/png">
        <DigestMethod Algorithm="http://www.w3.org/2000/09/xmldsig#sha1"/>
        <DigestValue>vbG+gTxGr6BusXy/W7WZeUj3RwQ=</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y3YC0e98bQ8VqjVk/nTDHoJGLkI=</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+W0gfxJAiXyOmNIEkHoPUpYbYPA=</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RKTkOI6YoEyyd7IBjhc0vx4CRkQ=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W7XSRPBY88f+PicRcwk5LVPijUE=</DigestValue>
      </Reference>
    </Manifest>
    <SignatureProperties>
      <SignatureProperty Id="idSignatureTime" Target="#idPackageSignature">
        <mdssi:SignatureTime>
          <mdssi:Format>YYYY-MM-DDThh:mm:ssTZD</mdssi:Format>
          <mdssi:Value>2017-01-03T19:48:03Z</mdssi:Value>
        </mdssi:SignatureTime>
      </SignatureProperty>
    </SignatureProperties>
  </Object>
  <Object Id="idOfficeObject">
    <SignatureProperties>
      <SignatureProperty Id="idOfficeV1Details" Target="idPackageSignature">
        <SignatureInfoV1 xmlns="http://schemas.microsoft.com/office/2006/digsig">
          <SetupID>{1D831A4E-D66A-4818-9E1F-4CD62F472BC7}</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2017-01-03T19:48:03Z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BME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pjjEUzcAXTWiOAjCijgBAAAAtCN3OMC8mDhgiV8ICMKKOAEAAAC0I3c45CN3OAC/RwgAv0cIDFQ3AO1Uojh0Roo4AQAAALQjdzgYVDcAgAHBdA5cvHTgW7x0GFQ3AGQBAAAAAAAAAAAAAIFikXWBYpF1uDo7AAAIAAAAAgAAAAAAAEBUNwAWapF1AAAAAAAAAABwVTcABgAAAGRVNwAGAAAAAAAAAAAAAABkVTcAeFQ3AOLqkHUAAAAAAAIAAAAANwAGAAAAZFU3AAYAAABMEpJ1AAAAAAAAAABkVTcABgAAAODBWQCkVDcAii6QdQAAAAAAAgAAZFU3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FBID4//8IAFh++/b//wAAAAAAAAAA4CsFBID4/////wAAAADBdA5cvHTgW7x0vLs3AGQBAAAAAAAAAAAAAIFikXWBYpF1U3qjOAAAAACAFhkAvEI7AABSTwBTeqM4AAAAAIAVGQDgwVkAABJbA+C7NwA1eaM4QB9AAPwBAAAcvDcA1XijOPwBAAAAAAAAgWKRdYFikXX8AQAAAAgAAAACAAAAAAAANLw3ABZqkXUAAAAAAAAAAGa9NwAHAAAAWL03AAcAAAAAAAAAAAAAAFi9NwBsvDcA4uqQdQAAAAAAAgAAAAA3AAcAAABYvTcABwAAAEwSknUAAAAAAAAAAFi9NwAHAAAA4MFZAJi8NwCKLpB1AAAAAAACAABYvTc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UEgPj//wgAWH779v//AAAAAAAAAADgKwUEgPj/////AAAAADV3AAAAALlyl3VhIZh1+gQfAIICAADICaQJAAAAACcXIRoiAIoBAAAAAAAAAACCAgAA+gQfAESkNwAj4DR3+gQfAAAAAABgpDcAxZaXdYA5lQAAAAAATPTsAQIAAAAAAAAAAAAAAKjv0wG8pDcA/rNqc/oEHwCCAgAAAgAAAAAAAAAGAAAAgAHBdAAAAAA4LngHgAHBdJ8QEwDIEAqTvKQ3ADaBvHQ4LngHAAAAAIABwXS8pDcAVYG8dIABwXQAAAEyoAFaC+SkNwCTgLx0AQAAAMykNwAQAAAAAwEAAKABWgupEwEyoAFaCwAAAAABAAAAEKU3ABClNwAvML10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AC5NwDMHaQ4APE7ABcAAAQBAAAAAAQAAHy5NwBRHqQ4fx7qAoq6NwAABAAAAQIAAAAAAADUuDcAEMg3ABDINwAwuTcAgAHBdA5cvHTgW7x0MLk3AGQBAAAAAAAAAAAAAIFikXWBYpF1WDk7AAAIAAAAAgAAAAAAAFi5NwAWapF1AAAAAAAAAACKujcABwAAAHy6NwAHAAAAAAAAAAAAAAB8ujcAkLk3AOLqkHUAAAAAAAIAAAAANwAHAAAAfLo3AAcAAABMEpJ1AAAAAAAAAAB8ujcABwAAAODBWQC8uTcAii6QdQAAAAAAAgAAfLo3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oAQAACgAAAGAAAADiAAAAbAAAAAEAAACrCg1CAAANQgoAAABgAAAALwAAAEwAAAAAAAAAAAAAAAAAAAD//////////6wAAABKAGUAZgBlACAAUwBlAGMAYwBpAPMAbgAgAFQA6QBjAG4AaQBjAGEAIAAgAEQAaQB2AGkAcwBpAPMAbgAgAGQAZQAgAEYAaQBzAGMAYQBsAGkAegBhAGMAaQDzAG4A/38FAAAABgAAAAQAAAAGAAAAAwAAAAYAAAAGAAAABQAAAAUAAAACAAAABgAAAAYAAAADAAAABgAAAAYAAAAFAAAABgAAAAIAAAAFAAAABgAAAAMAAAADAAAABwAAAAIAAAAGAAAAAgAAAAUAAAACAAAABgAAAAYAAAAD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X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ALk3AMwdpDgA8TsAFwAABAEAAAAABAAAfLk3AFEepDh/HuoCiro3AAAEAAABAgAAAAAAANS4NwAQyDcAEMg3ADC5NwCAAcF0Dly8dOBbvHQwuTcAZAEAAAAAAAAAAAAAgWKRdYFikXVYOTsAAAgAAAACAAAAAAAAWLk3ABZqkXUAAAAAAAAAAIq6NwAHAAAAfLo3AAcAAAAAAAAAAAAAAHy6NwCQuTcA4uqQdQAAAAAAAgAAAAA3AAcAAAB8ujcABwAAAEwSknUAAAAAAAAAAHy6NwAHAAAA4MFZALy5NwCKLpB1AAAAAAACAAB8ujc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FBID4//8IAFh++/b//wAAAAAAAAAA4CsFBID4/////wAAAADBdA5cvHTgW7x0vLs3AGQBAAAAAAAAAAAAAIFikXWBYpF1U3qjOAAAAACAFhkAvEI7AABSTwBTeqM4AAAAAIAVGQDgwVkAABJbA+C7NwA1eaM4QB9AAPwBAAAcvDcA1XijOPwBAAAAAAAAgWKRdYFikXX8AQAAAAgAAAACAAAAAAAANLw3ABZqkXUAAAAAAAAAAGa9NwAHAAAAWL03AAcAAAAAAAAAAAAAAFi9NwBsvDcA4uqQdQAAAAAAAgAAAAA3AAcAAABYvTcABwAAAEwSknUAAAAAAAAAAFi9NwAHAAAA4MFZAJi8NwCKLpB1AAAAAAACAABYvTc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KY4xFM3AF01ojgIwoo4AQAAALQjdzjAvJg4YIlfCAjCijgBAAAAtCN3OOQjdzgAv0cIAL9HCAxUNwDtVKI4dEaKOAEAAAC0I3c4GFQ3AIABwXQOXLx04Fu8dBhUNwBkAQAAAAAAAAAAAACBYpF1gWKRdbg6OwAACAAAAAIAAAAAAABAVDcAFmqRdQAAAAAAAAAAcFU3AAYAAABkVTcABgAAAAAAAAAAAAAAZFU3AHhUNwDi6pB1AAAAAAACAAAAADcABgAAAGRVNwAGAAAATBKSdQAAAAAAAAAAZFU3AAYAAADgwVkApFQ3AIoukHUAAAAAAAIAAGRVNw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QSA+P//CABYfvv2//8AAAAAAAAAAOArBQSA+P////8AAAAAAAAAAAAAAAAAAAAAAAAAAAAAAAAAAMgJpAljZq10/Bgh+CIAigHsR9UCNKQ3AFhprXQAAAAAAAAAAOikNwDWhqx0BgAAAAAAAADIFwGEAAAAAOCmXAUBAAAA4KZcBQAAAAAGAAAAgAHBdOCmXAUooUoAgAHBdI8QEwA5GAqmAAA3ADaBvHQooUoA4KZcBYABwXScpDcAVYG8dIABwXTIFwGEyBcBhMSkNwCTgLx0AQAAAKykNwD+nbx0MTm3OAAAAYQAAAAAAAAAAMSmNwAAAAAA5KQ3AIs4tzhgpTcAAAAAAIDDWgPEpjcAAAAAAKilNwAjOLc4EKU3AC8wvXR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oAQAACgAAAGAAAADiAAAAbAAAAAEAAACrCg1CAAANQgoAAABgAAAALwAAAEwAAAAAAAAAAAAAAAAAAAD//////////6wAAABKAGUAZgBlACAAUwBlAGMAYwBpAPMAbgAgAFQA6QBjAG4AaQBjAGEAIAAgAEQAaQB2AGkAcwBpAPMAbgAgAGQAZQAgAEYAaQBzAGMAYQBsAGkAegBhAGMAaQDzAG4AXlsFAAAABgAAAAQAAAAGAAAAAwAAAAYAAAAGAAAABQAAAAUAAAACAAAABgAAAAYAAAADAAAABgAAAAYAAAAFAAAABgAAAAIAAAAFAAAABgAAAAMAAAADAAAABwAAAAIAAAAGAAAAAgAAAAUAAAACAAAABgAAAAYAAAAD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Datos</vt:lpstr>
      <vt:lpstr>Alternativa</vt:lpstr>
      <vt:lpstr>ALT. 1</vt:lpstr>
      <vt:lpstr>ALT. 3</vt:lpstr>
      <vt:lpstr>ALT. 10</vt:lpstr>
      <vt:lpstr>'ALT. 10'!Área_de_impresión</vt:lpstr>
      <vt:lpstr>'ALT. 3'!Área_de_impresión</vt:lpstr>
      <vt:lpstr>Alternativa!Área_de_impresión</vt:lpstr>
      <vt:lpstr>Datos!Área_de_impresión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2016-12-30T18:24:54Z</cp:lastPrinted>
  <dcterms:created xsi:type="dcterms:W3CDTF">2016-11-30T18:58:44Z</dcterms:created>
  <dcterms:modified xsi:type="dcterms:W3CDTF">2017-01-03T17:48:24Z</dcterms:modified>
</cp:coreProperties>
</file>