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docProps/app.xml" ContentType="application/vnd.openxmlformats-officedocument.extended-properties+xml"/>
  <Override PartName="/xl/calcChain.xml" ContentType="application/vnd.openxmlformats-officedocument.spreadsheetml.calcChain+xml"/>
  <Override PartName="/xl/comments3.xml" ContentType="application/vnd.openxmlformats-officedocument.spreadsheetml.comments+xml"/>
  <Override PartName="/xl/comments2.xml" ContentType="application/vnd.openxmlformats-officedocument.spreadsheetml.comments+xml"/>
  <Override PartName="/_xmlsignatures/sig2.xml" ContentType="application/vnd.openxmlformats-package.digital-signature-xmlsignature+xml"/>
  <Override PartName="/_xmlsignatures/sig6.xml" ContentType="application/vnd.openxmlformats-package.digital-signature-xmlsignature+xml"/>
  <Override PartName="/docProps/core.xml" ContentType="application/vnd.openxmlformats-package.core-properties+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xl/comments1.xml" ContentType="application/vnd.openxmlformats-officedocument.spreadsheetml.comments+xml"/>
  <Override PartName="/_xmlsignatures/sig7.xml" ContentType="application/vnd.openxmlformats-package.digital-signature-xmlsignature+xml"/>
  <Override PartName="/_xmlsignatures/sig8.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1.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MPC 6\DFZ-2016-4892-VII PLANTA MAULE\"/>
    </mc:Choice>
  </mc:AlternateContent>
  <bookViews>
    <workbookView xWindow="0" yWindow="0" windowWidth="20736" windowHeight="9408"/>
  </bookViews>
  <sheets>
    <sheet name="Datos" sheetId="8" r:id="rId1"/>
    <sheet name="Anternativa" sheetId="11" r:id="rId2"/>
    <sheet name="ALT. 8"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10'!$B$1:$H$70,'ALT. 10'!$B$144:$H$166,'ALT. 10'!$J$8:$P$163,'ALT. 10'!$J$166:$P$205</definedName>
    <definedName name="_xlnm.Print_Area" localSheetId="2">'ALT. 8'!$B$1:$I$52,'ALT. 8'!$J$1:$W$51,'ALT. 8'!$J$53:$T$97</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 localSheetId="2">#REF!</definedName>
    <definedName name="N°">#REF!</definedName>
    <definedName name="PARAMETRO">[1]NOMBRES!$O$2:$O$5</definedName>
    <definedName name="SECCION">[1]NOMBRES!$K$2:$K$4</definedName>
    <definedName name="TICKET">[1]NOMBRES!$Q$2:$Q$3</definedName>
    <definedName name="TIPO_FUENTE" localSheetId="3">[1]NOMBRES!$B$2:$B$7</definedName>
    <definedName name="TIPO_FUENTE" localSheetId="2">#REF!</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5" i="13" l="1"/>
  <c r="M205" i="13"/>
  <c r="N204" i="13"/>
  <c r="M204" i="13"/>
  <c r="N183" i="13"/>
  <c r="M183" i="13"/>
  <c r="N182" i="13"/>
  <c r="M182" i="13"/>
  <c r="N161" i="13"/>
  <c r="M161" i="13"/>
  <c r="G161" i="13"/>
  <c r="E161" i="13"/>
  <c r="N160" i="13"/>
  <c r="M160" i="13"/>
  <c r="G160" i="13"/>
  <c r="E160" i="13"/>
  <c r="N27" i="13"/>
  <c r="M27" i="13"/>
  <c r="G27" i="13"/>
  <c r="E27" i="13"/>
  <c r="N26" i="13"/>
  <c r="M26" i="13"/>
  <c r="G26" i="13"/>
  <c r="E26" i="13"/>
  <c r="B10" i="13"/>
  <c r="E72" i="8" l="1"/>
  <c r="E68" i="8"/>
  <c r="D72" i="8" l="1"/>
  <c r="D68" i="8"/>
  <c r="C3" i="11" l="1"/>
</calcChain>
</file>

<file path=xl/comments1.xml><?xml version="1.0" encoding="utf-8"?>
<comments xmlns="http://schemas.openxmlformats.org/spreadsheetml/2006/main">
  <authors>
    <author>Autor</author>
  </authors>
  <commentList>
    <comment ref="E111" authorId="0" shapeId="0">
      <text>
        <r>
          <rPr>
            <b/>
            <sz val="9"/>
            <color indexed="81"/>
            <rFont val="Tahoma"/>
            <family val="2"/>
          </rPr>
          <t>Autor:</t>
        </r>
        <r>
          <rPr>
            <sz val="9"/>
            <color indexed="81"/>
            <rFont val="Tahoma"/>
            <family val="2"/>
          </rPr>
          <t xml:space="preserve">
ton vapor/h</t>
        </r>
      </text>
    </comment>
    <comment ref="E148" authorId="0" shapeId="0">
      <text>
        <r>
          <rPr>
            <b/>
            <sz val="9"/>
            <color indexed="81"/>
            <rFont val="Tahoma"/>
            <family val="2"/>
          </rPr>
          <t>Autor:</t>
        </r>
        <r>
          <rPr>
            <sz val="9"/>
            <color indexed="81"/>
            <rFont val="Tahoma"/>
            <family val="2"/>
          </rPr>
          <t xml:space="preserve">
ton vapor/h</t>
        </r>
      </text>
    </comment>
    <comment ref="E198" authorId="0" shapeId="0">
      <text>
        <r>
          <rPr>
            <b/>
            <sz val="9"/>
            <color indexed="81"/>
            <rFont val="Tahoma"/>
            <family val="2"/>
          </rPr>
          <t>Autor:</t>
        </r>
        <r>
          <rPr>
            <sz val="9"/>
            <color indexed="81"/>
            <rFont val="Tahoma"/>
            <family val="2"/>
          </rPr>
          <t xml:space="preserve">
titular afirma 30ton/hr
informe técnico solo 16 ton/hr
</t>
        </r>
      </text>
    </comment>
    <comment ref="E291" authorId="0" shapeId="0">
      <text>
        <r>
          <rPr>
            <b/>
            <sz val="9"/>
            <color indexed="81"/>
            <rFont val="Tahoma"/>
            <family val="2"/>
          </rPr>
          <t>Autor:</t>
        </r>
        <r>
          <rPr>
            <sz val="9"/>
            <color indexed="81"/>
            <rFont val="Tahoma"/>
            <family val="2"/>
          </rPr>
          <t xml:space="preserve">
ton/h
</t>
        </r>
      </text>
    </comment>
    <comment ref="E338" authorId="0" shapeId="0">
      <text>
        <r>
          <rPr>
            <b/>
            <sz val="9"/>
            <color indexed="81"/>
            <rFont val="Tahoma"/>
            <family val="2"/>
          </rPr>
          <t>Autor:</t>
        </r>
        <r>
          <rPr>
            <sz val="9"/>
            <color indexed="81"/>
            <rFont val="Tahoma"/>
            <family val="2"/>
          </rPr>
          <t xml:space="preserve">
ton/h
</t>
        </r>
      </text>
    </comment>
  </commentList>
</comments>
</file>

<file path=xl/comments2.xml><?xml version="1.0" encoding="utf-8"?>
<comments xmlns="http://schemas.openxmlformats.org/spreadsheetml/2006/main">
  <authors>
    <author>Autor</author>
  </authors>
  <commentList>
    <comment ref="F13" authorId="0" shapeId="0">
      <text>
        <r>
          <rPr>
            <b/>
            <sz val="9"/>
            <color indexed="81"/>
            <rFont val="Tahoma"/>
            <family val="2"/>
          </rPr>
          <t>Autor:</t>
        </r>
        <r>
          <rPr>
            <sz val="9"/>
            <color indexed="81"/>
            <rFont val="Tahoma"/>
            <family val="2"/>
          </rPr>
          <t xml:space="preserve">
incluir valor de plena carga</t>
        </r>
      </text>
    </comment>
    <comment ref="O13" authorId="0" shapeId="0">
      <text>
        <r>
          <rPr>
            <b/>
            <sz val="9"/>
            <color indexed="81"/>
            <rFont val="Tahoma"/>
            <family val="2"/>
          </rPr>
          <t>Autor:</t>
        </r>
        <r>
          <rPr>
            <sz val="9"/>
            <color indexed="81"/>
            <rFont val="Tahoma"/>
            <family val="2"/>
          </rPr>
          <t xml:space="preserve">
incluir valor de plena carga</t>
        </r>
      </text>
    </comment>
    <comment ref="F37" authorId="0" shapeId="0">
      <text>
        <r>
          <rPr>
            <b/>
            <sz val="9"/>
            <color indexed="81"/>
            <rFont val="Tahoma"/>
            <family val="2"/>
          </rPr>
          <t>Autor:</t>
        </r>
        <r>
          <rPr>
            <sz val="9"/>
            <color indexed="81"/>
            <rFont val="Tahoma"/>
            <family val="2"/>
          </rPr>
          <t xml:space="preserve">
incluir valor de plena carga</t>
        </r>
      </text>
    </comment>
    <comment ref="O37" authorId="0" shapeId="0">
      <text>
        <r>
          <rPr>
            <b/>
            <sz val="9"/>
            <color indexed="81"/>
            <rFont val="Tahoma"/>
            <family val="2"/>
          </rPr>
          <t>Autor:</t>
        </r>
        <r>
          <rPr>
            <sz val="9"/>
            <color indexed="81"/>
            <rFont val="Tahoma"/>
            <family val="2"/>
          </rPr>
          <t xml:space="preserve">
incluir valor de plena carga</t>
        </r>
      </text>
    </comment>
    <comment ref="O60" authorId="0" shapeId="0">
      <text>
        <r>
          <rPr>
            <b/>
            <sz val="9"/>
            <color indexed="81"/>
            <rFont val="Tahoma"/>
            <family val="2"/>
          </rPr>
          <t>Autor:</t>
        </r>
        <r>
          <rPr>
            <sz val="9"/>
            <color indexed="81"/>
            <rFont val="Tahoma"/>
            <family val="2"/>
          </rPr>
          <t xml:space="preserve">
incluir valor de plena carga</t>
        </r>
      </text>
    </comment>
    <comment ref="O83" authorId="0" shapeId="0">
      <text>
        <r>
          <rPr>
            <b/>
            <sz val="9"/>
            <color indexed="81"/>
            <rFont val="Tahoma"/>
            <family val="2"/>
          </rPr>
          <t>Autor:</t>
        </r>
        <r>
          <rPr>
            <sz val="9"/>
            <color indexed="81"/>
            <rFont val="Tahoma"/>
            <family val="2"/>
          </rPr>
          <t xml:space="preserve">
incluir valor de plena carga</t>
        </r>
      </text>
    </comment>
  </commentList>
</comments>
</file>

<file path=xl/comments3.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K13" authorId="0" shapeId="0">
      <text>
        <r>
          <rPr>
            <sz val="9"/>
            <color indexed="81"/>
            <rFont val="Tahoma"/>
            <family val="2"/>
          </rPr>
          <t>Indicar como identificará el combustible que esta utilizando en un determinado periodo, por la fuente.</t>
        </r>
      </text>
    </comment>
    <comment ref="K23" authorId="0" shapeId="0">
      <text>
        <r>
          <rPr>
            <b/>
            <sz val="9"/>
            <color indexed="81"/>
            <rFont val="Tahoma"/>
            <family val="2"/>
          </rPr>
          <t>Autor:</t>
        </r>
        <r>
          <rPr>
            <sz val="9"/>
            <color indexed="81"/>
            <rFont val="Tahoma"/>
            <family val="2"/>
          </rPr>
          <t xml:space="preserve">
posee 2 ciclones incorporados a caldera</t>
        </r>
      </text>
    </comment>
    <comment ref="C147" authorId="0" shapeId="0">
      <text>
        <r>
          <rPr>
            <sz val="9"/>
            <color indexed="81"/>
            <rFont val="Tahoma"/>
            <family val="2"/>
          </rPr>
          <t>Indicar como identificará el combustible que esta utilizando en un determinado periodo, por la fuente.</t>
        </r>
      </text>
    </comment>
    <comment ref="K147" authorId="0" shapeId="0">
      <text>
        <r>
          <rPr>
            <sz val="9"/>
            <color indexed="81"/>
            <rFont val="Tahoma"/>
            <family val="2"/>
          </rPr>
          <t>Indicar como identificará el combustible que esta utilizando en un determinado periodo, por la fuente.</t>
        </r>
      </text>
    </comment>
    <comment ref="K157" authorId="0" shapeId="0">
      <text>
        <r>
          <rPr>
            <b/>
            <sz val="9"/>
            <color indexed="81"/>
            <rFont val="Tahoma"/>
            <family val="2"/>
          </rPr>
          <t>Autor:</t>
        </r>
        <r>
          <rPr>
            <sz val="9"/>
            <color indexed="81"/>
            <rFont val="Tahoma"/>
            <family val="2"/>
          </rPr>
          <t xml:space="preserve">
posee 2 ciclones incorporados a caldera</t>
        </r>
      </text>
    </comment>
    <comment ref="K169" authorId="0" shapeId="0">
      <text>
        <r>
          <rPr>
            <sz val="9"/>
            <color indexed="81"/>
            <rFont val="Tahoma"/>
            <family val="2"/>
          </rPr>
          <t>Indicar como identificará el combustible que esta utilizando en un determinado periodo, por la fuente.</t>
        </r>
      </text>
    </comment>
    <comment ref="K179" authorId="0" shapeId="0">
      <text>
        <r>
          <rPr>
            <b/>
            <sz val="9"/>
            <color indexed="81"/>
            <rFont val="Tahoma"/>
            <family val="2"/>
          </rPr>
          <t>Autor:</t>
        </r>
        <r>
          <rPr>
            <sz val="9"/>
            <color indexed="81"/>
            <rFont val="Tahoma"/>
            <family val="2"/>
          </rPr>
          <t xml:space="preserve">
posee 2 ciclones incorporados a caldera</t>
        </r>
      </text>
    </comment>
    <comment ref="K191" authorId="0" shapeId="0">
      <text>
        <r>
          <rPr>
            <sz val="9"/>
            <color indexed="81"/>
            <rFont val="Tahoma"/>
            <family val="2"/>
          </rPr>
          <t>Indicar como identificará el combustible que esta utilizando en un determinado periodo, por la fuente.</t>
        </r>
      </text>
    </comment>
    <comment ref="K201" authorId="0" shapeId="0">
      <text>
        <r>
          <rPr>
            <b/>
            <sz val="9"/>
            <color indexed="81"/>
            <rFont val="Tahoma"/>
            <family val="2"/>
          </rPr>
          <t>Autor:</t>
        </r>
        <r>
          <rPr>
            <sz val="9"/>
            <color indexed="81"/>
            <rFont val="Tahoma"/>
            <family val="2"/>
          </rPr>
          <t xml:space="preserve">
posee 2 ciclones incorporados a caldera</t>
        </r>
      </text>
    </comment>
  </commentList>
</comments>
</file>

<file path=xl/sharedStrings.xml><?xml version="1.0" encoding="utf-8"?>
<sst xmlns="http://schemas.openxmlformats.org/spreadsheetml/2006/main" count="873" uniqueCount="208">
  <si>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</si>
  <si>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</si>
  <si>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</si>
  <si>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</si>
  <si>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</si>
  <si>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</si>
  <si>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</si>
  <si>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</si>
  <si>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</si>
  <si>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</si>
  <si>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</si>
  <si>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</si>
  <si>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</si>
  <si>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</si>
  <si>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</si>
  <si>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</si>
  <si>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</si>
  <si>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</si>
  <si>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</si>
  <si>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</si>
  <si>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</si>
  <si>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</si>
  <si>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</si>
  <si>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</si>
  <si>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</si>
  <si>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</si>
  <si>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</si>
  <si>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</si>
  <si>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</si>
  <si>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</si>
  <si>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</si>
  <si>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</si>
  <si>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</si>
  <si>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</si>
  <si>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</si>
  <si>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</si>
  <si>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</si>
  <si>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</si>
  <si>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</si>
  <si>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</si>
  <si>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</si>
  <si>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</si>
  <si>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</si>
  <si>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</si>
  <si>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</si>
  <si>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</si>
  <si>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</si>
  <si>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</si>
  <si>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</si>
  <si>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</si>
  <si>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</si>
  <si>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</si>
  <si>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</si>
  <si>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</si>
  <si>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96731890-6</t>
  </si>
  <si>
    <t>Cartulinas CMPC S.A.</t>
  </si>
  <si>
    <t>Agustinas #1343 santiago</t>
  </si>
  <si>
    <t>Francisco García-Huidobro Morande</t>
  </si>
  <si>
    <t>Cartulinas CMPC S.A. Planta Maule</t>
  </si>
  <si>
    <t>Ruta L-25 N° 28500</t>
  </si>
  <si>
    <t>Yerbas Buenas</t>
  </si>
  <si>
    <t>N 6056621 - E 265004</t>
  </si>
  <si>
    <t>Francisco García Huidobro Morande</t>
  </si>
  <si>
    <t>N° 1</t>
  </si>
  <si>
    <t>Caldera</t>
  </si>
  <si>
    <t>Caldera 1</t>
  </si>
  <si>
    <t>IN000419M01-0</t>
  </si>
  <si>
    <t>B&amp;W Mexicana de CV</t>
  </si>
  <si>
    <t>FM 106/88</t>
  </si>
  <si>
    <t>n/a</t>
  </si>
  <si>
    <t>Petróleo 6</t>
  </si>
  <si>
    <t>si</t>
  </si>
  <si>
    <t>N° 2</t>
  </si>
  <si>
    <t>Caldera 2</t>
  </si>
  <si>
    <t>IN000420M01-4</t>
  </si>
  <si>
    <t>FM 106/89</t>
  </si>
  <si>
    <t>N/A</t>
  </si>
  <si>
    <t>85145500-0</t>
  </si>
  <si>
    <t>Energías Industriales S.A.</t>
  </si>
  <si>
    <t>Av. Juan de la Fuente N°734, Lampa</t>
  </si>
  <si>
    <t>Alejandro Ossa Crossley</t>
  </si>
  <si>
    <t>Planta Cartulinas CMPC, Energías</t>
  </si>
  <si>
    <t>N 6056439 - E 266008</t>
  </si>
  <si>
    <t>IN0001047-6</t>
  </si>
  <si>
    <t>H. Briones</t>
  </si>
  <si>
    <t>Compo</t>
  </si>
  <si>
    <t>Biomasa Forestal no Tratada</t>
  </si>
  <si>
    <t>RCA 96/2001
RCA 60/2006
RCA 143/2013</t>
  </si>
  <si>
    <t>Ciclón</t>
  </si>
  <si>
    <t>TIPO EQUIPO DE ABATIMIENTO 3</t>
  </si>
  <si>
    <t>Precipitador electroestático 2 cuerpos</t>
  </si>
  <si>
    <t>MARCA EQUIPO DE ABATIMIENTO 3</t>
  </si>
  <si>
    <t>Merrick HFT</t>
  </si>
  <si>
    <t>Cartulinas CMPC S.A. ENERGÍAS</t>
  </si>
  <si>
    <t>IN000411-5</t>
  </si>
  <si>
    <t>N° 3</t>
  </si>
  <si>
    <t>Caldera 3</t>
  </si>
  <si>
    <t>IN000412-3</t>
  </si>
  <si>
    <t>Calderas Chile Ltda.</t>
  </si>
  <si>
    <t>N° 4</t>
  </si>
  <si>
    <t>Caldera 4</t>
  </si>
  <si>
    <t>IN00413-1</t>
  </si>
  <si>
    <t>ANEXO N° 2: ALTERNATIVA N° 8</t>
  </si>
  <si>
    <t>Ducto común</t>
  </si>
  <si>
    <t>CARTULINAS CMPC S.A. - Fuente 1 : Caldera 1</t>
  </si>
  <si>
    <t>Energías Industriales S.A. - Caldera 1</t>
  </si>
  <si>
    <t>contaminante</t>
  </si>
  <si>
    <t>Cálculo emisiones</t>
  </si>
  <si>
    <t>Metodología</t>
  </si>
  <si>
    <t>FUNCIONAMIENTO ANUAL ESTIMADO</t>
  </si>
  <si>
    <t>≤ 2920 hrs.</t>
  </si>
  <si>
    <t>X</t>
  </si>
  <si>
    <t>emisión anual [ton/año] = (Concentración promedio [mg/m3N] * Caudal Gases Promedio [mg/m3N] * Horas funcionamiento [horas/año]) / 1 * 109 [ton/mg]</t>
  </si>
  <si>
    <t>Para obtener la emisión anual en mg/año, se deben sumar todos los "mg/h" que fueron obtenidos durante las horas de operación. La emisión anual debe ser transformada a unidades de toneladas/alo. Lo anterior, sin considerar las horas en que la fuente emisora se encontró detenida.</t>
  </si>
  <si>
    <t>2920 hrs. ˂ F ˂ 5840 hrs.</t>
  </si>
  <si>
    <t>emisión anual [ton/año] = ( 0,00004 [kg SO2/kg biomasa] * Flujo biomasa [kg biomasa/año]) / 1000</t>
  </si>
  <si>
    <t>La emisión anual se obtiene del factor de emisión especifico (kg contaminante/kg comb) multiplicado por el consumo de combustible (kg comb / año)</t>
  </si>
  <si>
    <t>≥ 5840 hrs.</t>
  </si>
  <si>
    <t>emisión anual [ton/año] = (0,00075 [kg Nox/kg PET6] * Flujo PET6 [kg PET6/año]) / 1000</t>
  </si>
  <si>
    <t>N° DE MUESTREOS Y/O MEDICIONES ESTIMADAS, A REALIZAR</t>
  </si>
  <si>
    <t>N° Muestreo(s)</t>
  </si>
  <si>
    <t>EP</t>
  </si>
  <si>
    <t>N° Medición(es)</t>
  </si>
  <si>
    <t>ACREDITACIÓN CAPACIDAD MAXIMA DE FUNCIONAMIENTO</t>
  </si>
  <si>
    <t>Calderas</t>
  </si>
  <si>
    <t>CRPC</t>
  </si>
  <si>
    <t>Turbina (Diseño)</t>
  </si>
  <si>
    <t>MUESTREOS Y/O MEDICIONES EXIGIDOS POR ALGÚN ICA</t>
  </si>
  <si>
    <t>ICA (N° RCA/AÑO, NE, OTRO)</t>
  </si>
  <si>
    <t>RCA 83/2003 - RCA 368/2006</t>
  </si>
  <si>
    <t>RCA 96/2001 - RCA 60/2006 - RCA 143/2013</t>
  </si>
  <si>
    <t>Cantidad</t>
  </si>
  <si>
    <t>Frecuencia</t>
  </si>
  <si>
    <t>anual</t>
  </si>
  <si>
    <t>CONFIGURACIÓN DUCTO EVACUACIÓN DE GASES</t>
  </si>
  <si>
    <t>Individual</t>
  </si>
  <si>
    <t>Común</t>
  </si>
  <si>
    <t>ACREDITACIÓN NIVEL DE ACTIVIDAD (HORÓMETRO)</t>
  </si>
  <si>
    <t>Tipo Horómetro</t>
  </si>
  <si>
    <t>no posee horómetro, especifica adquisición para año 2017</t>
  </si>
  <si>
    <t>Específico de generación de vapor</t>
  </si>
  <si>
    <t>Marca</t>
  </si>
  <si>
    <t>Modelo</t>
  </si>
  <si>
    <t>N° de Serie</t>
  </si>
  <si>
    <t>RESPALDO ESTADO DE FUNCIONAMIENTO O ACTIVIDAD</t>
  </si>
  <si>
    <t>Registro Consumo Combustible</t>
  </si>
  <si>
    <t>x</t>
  </si>
  <si>
    <t>Producción de Vapor</t>
  </si>
  <si>
    <t>Potencia</t>
  </si>
  <si>
    <t>En caso de ser ducto comun, método para efectuar mediciones.</t>
  </si>
  <si>
    <t>CARTULINAS CMPC S.A. - Fuente 2 : Caldera 2</t>
  </si>
  <si>
    <t>Energías Industriales S.A. - Caldera 2</t>
  </si>
  <si>
    <t>Energías Industriales S.A. - Caldera 3</t>
  </si>
  <si>
    <t>Energías Industriales S.A. - Caldera 4</t>
  </si>
  <si>
    <t>ANEXO N° 3: ALTERNATIVA N° 10</t>
  </si>
  <si>
    <t>TIPO DE CUANTIFICACIÓN DEL NIVEL DE ACTIVIDAD DE LA FUENTE (EJ CONSUMO DE COMB, PRODUCCIÓN, ETC.)</t>
  </si>
  <si>
    <t>Consumo de combustible</t>
  </si>
  <si>
    <t>Generación de vapor</t>
  </si>
  <si>
    <t>FORMA DE IDENTIFICAR EL COMBUSTIBLE CON EL QUE ESTÉ EN FUNC. LA FUENTE</t>
  </si>
  <si>
    <t>1 combustible</t>
  </si>
  <si>
    <t>FLUJOMETRO COMBUSTIBLE</t>
  </si>
  <si>
    <t>Certificado de origen</t>
  </si>
  <si>
    <t>s/i</t>
  </si>
  <si>
    <t>Tipo (orificio, boquilla, venturi, etc.)</t>
  </si>
  <si>
    <t>Coriolis</t>
  </si>
  <si>
    <t>Rosemount Micro Motion</t>
  </si>
  <si>
    <t>RTF9739D4SU</t>
  </si>
  <si>
    <t>N° de serie</t>
  </si>
  <si>
    <t>Frecuencia de mantenimiento</t>
  </si>
  <si>
    <t>RESPALDO DE CUANTIFICACIÓN DE COMBUSTIBLE</t>
  </si>
  <si>
    <t>Flujómetro tipo coriolis, registros</t>
  </si>
  <si>
    <t>Factores de producción de vapor, registros</t>
  </si>
  <si>
    <t>SISTEMA DE REGISTRO, ALMACENAMIENTO Y MANEJO DE DATOS</t>
  </si>
  <si>
    <t>no especifica nombre del sistema (los titulares que tengan instalado y en funcionamiento sistemas informáticos automáticos …)</t>
  </si>
  <si>
    <t>Sistema de control operacional DCS</t>
  </si>
  <si>
    <t>CLASIFICACIÓN CCF DE LA FUENTE</t>
  </si>
  <si>
    <t>EQUIPO DE ABATIMIENTO</t>
  </si>
  <si>
    <t>MULTICICLON</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</si>
  <si>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</si>
  <si>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</si>
  <si>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</si>
  <si>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</si>
  <si>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</si>
  <si>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</si>
  <si>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</si>
  <si>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</si>
  <si>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</si>
  <si>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</si>
  <si>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</si>
  <si>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</si>
  <si>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</si>
  <si>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</si>
  <si>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</si>
  <si>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</si>
  <si>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</si>
  <si>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PLANTA DE ACIDO</t>
  </si>
  <si>
    <t>PRECIPITADOR ELECTROESTATICO</t>
  </si>
  <si>
    <t>QUEMADOR CON CONTROL DE AIRE</t>
  </si>
  <si>
    <t>RECIRCULACION DE GASES</t>
  </si>
  <si>
    <t>TORRE DE ABSORCION</t>
  </si>
  <si>
    <t>TORRE DE ABSORCION AGUA</t>
  </si>
  <si>
    <t>TORRE DE ABSORCION CARBON</t>
  </si>
  <si>
    <t>Instrumento</t>
  </si>
  <si>
    <t>N°</t>
  </si>
  <si>
    <t>Año</t>
  </si>
  <si>
    <t>Región (RCA)</t>
  </si>
  <si>
    <t>RCA</t>
  </si>
  <si>
    <t>Expediente: DFZ-2016-4892-VII-LEY-EI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</si>
</sst>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b/>
      <sz val="10"/>
      <name val="Arial"/>
      <family val="2"/>
    </font>
    <font>
      <sz val="10"/>
      <color rgb="FFFF0000"/>
      <name val="Arial"/>
      <family val="2"/>
    </font>
    <font>
      <sz val="11"/>
      <color theme="1"/>
      <name val="Arial"/>
      <family val="2"/>
    </font>
    <font>
      <b/>
      <sz val="11"/>
      <color theme="1"/>
      <name val="Arial"/>
      <family val="2"/>
    </font>
    <fon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242">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11" fillId="0" borderId="0" xfId="1" applyFont="1" applyAlignment="1">
      <alignment horizontal="left" vertical="center"/>
    </xf>
    <xf numFmtId="0" fontId="12" fillId="0" borderId="0" xfId="0" applyFont="1" applyAlignment="1">
      <alignment horizontal="left"/>
    </xf>
    <xf numFmtId="0" fontId="12" fillId="0" borderId="0" xfId="0" applyFont="1" applyFill="1" applyAlignment="1">
      <alignment horizontal="left"/>
    </xf>
    <xf numFmtId="0" fontId="11" fillId="2" borderId="1" xfId="0" applyFont="1" applyFill="1" applyBorder="1" applyAlignment="1">
      <alignment horizontal="left" vertical="center"/>
    </xf>
    <xf numFmtId="0" fontId="12" fillId="0" borderId="1" xfId="0" applyFont="1" applyFill="1" applyBorder="1" applyAlignment="1">
      <alignment horizontal="left" wrapText="1"/>
    </xf>
    <xf numFmtId="0" fontId="12" fillId="0" borderId="1" xfId="0" applyFont="1" applyBorder="1" applyAlignment="1">
      <alignment horizontal="left"/>
    </xf>
    <xf numFmtId="0" fontId="12" fillId="0" borderId="1" xfId="0" applyFont="1" applyFill="1" applyBorder="1" applyAlignment="1">
      <alignment horizontal="left"/>
    </xf>
    <xf numFmtId="14" fontId="12" fillId="0" borderId="1" xfId="0" applyNumberFormat="1" applyFont="1" applyBorder="1" applyAlignment="1">
      <alignment horizontal="left"/>
    </xf>
    <xf numFmtId="0" fontId="12" fillId="0" borderId="1" xfId="0" applyFont="1" applyBorder="1" applyAlignment="1">
      <alignment horizontal="left" vertical="center"/>
    </xf>
    <xf numFmtId="0" fontId="12" fillId="0" borderId="1" xfId="0" applyFont="1" applyFill="1" applyBorder="1" applyAlignment="1">
      <alignment horizontal="left" vertical="center"/>
    </xf>
    <xf numFmtId="0" fontId="10" fillId="0" borderId="0" xfId="1" applyFont="1" applyFill="1" applyBorder="1" applyAlignment="1">
      <alignment horizontal="left" vertical="center"/>
    </xf>
    <xf numFmtId="0" fontId="12" fillId="0" borderId="0" xfId="0" applyFont="1" applyBorder="1" applyAlignment="1">
      <alignment horizontal="left" vertical="center"/>
    </xf>
    <xf numFmtId="0" fontId="4" fillId="0" borderId="1" xfId="1" applyFont="1" applyBorder="1" applyAlignment="1">
      <alignment horizontal="center" vertical="center"/>
    </xf>
    <xf numFmtId="0" fontId="3" fillId="2" borderId="18" xfId="0" applyFont="1" applyFill="1" applyBorder="1" applyAlignment="1">
      <alignment horizontal="center" vertical="center"/>
    </xf>
    <xf numFmtId="0" fontId="10" fillId="0" borderId="7" xfId="1" applyFont="1" applyFill="1" applyBorder="1" applyAlignment="1">
      <alignment vertical="center"/>
    </xf>
    <xf numFmtId="0" fontId="10" fillId="0" borderId="8" xfId="1" applyFont="1" applyFill="1" applyBorder="1" applyAlignment="1">
      <alignment vertical="center"/>
    </xf>
    <xf numFmtId="0" fontId="2" fillId="0" borderId="7" xfId="0" applyFont="1" applyFill="1" applyBorder="1" applyAlignment="1"/>
    <xf numFmtId="0" fontId="2" fillId="0" borderId="8" xfId="0" applyFont="1" applyFill="1" applyBorder="1" applyAlignment="1"/>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1" fillId="2" borderId="18" xfId="0" applyFont="1" applyFill="1"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horizontal="left" vertical="center"/>
    </xf>
    <xf numFmtId="14" fontId="0" fillId="0" borderId="1" xfId="0" applyNumberFormat="1" applyBorder="1" applyAlignment="1">
      <alignment horizontal="left" vertical="center"/>
    </xf>
    <xf numFmtId="0" fontId="0" fillId="0" borderId="18" xfId="0" applyBorder="1" applyAlignment="1">
      <alignment horizontal="left" vertical="center"/>
    </xf>
    <xf numFmtId="0" fontId="9" fillId="2" borderId="5" xfId="0" applyFont="1" applyFill="1" applyBorder="1" applyAlignment="1">
      <alignment horizontal="left" vertical="center"/>
    </xf>
    <xf numFmtId="0" fontId="9" fillId="2" borderId="0" xfId="0" applyFont="1" applyFill="1" applyBorder="1" applyAlignment="1">
      <alignment horizontal="left" vertical="center"/>
    </xf>
    <xf numFmtId="0" fontId="9" fillId="2" borderId="6" xfId="0" applyFont="1" applyFill="1" applyBorder="1" applyAlignment="1">
      <alignment horizontal="left" vertical="center"/>
    </xf>
    <xf numFmtId="0" fontId="11" fillId="2" borderId="19" xfId="0" applyFont="1" applyFill="1" applyBorder="1" applyAlignment="1">
      <alignment horizontal="left" vertical="center"/>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5" fillId="0" borderId="0" xfId="1" applyFont="1" applyFill="1" applyBorder="1" applyAlignment="1">
      <alignment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0" fontId="4" fillId="4" borderId="24" xfId="1" applyFont="1" applyFill="1" applyBorder="1" applyAlignment="1">
      <alignment vertical="center"/>
    </xf>
    <xf numFmtId="0" fontId="4" fillId="4" borderId="32" xfId="1" applyFont="1" applyFill="1" applyBorder="1" applyAlignment="1">
      <alignment vertical="center"/>
    </xf>
    <xf numFmtId="0" fontId="4" fillId="4" borderId="33" xfId="1" applyFont="1" applyFill="1" applyBorder="1" applyAlignment="1">
      <alignment vertical="center"/>
    </xf>
    <xf numFmtId="0" fontId="4" fillId="0" borderId="0" xfId="1" applyFont="1" applyFill="1" applyAlignment="1">
      <alignment vertical="center"/>
    </xf>
    <xf numFmtId="0" fontId="4" fillId="0" borderId="21" xfId="1" applyFont="1" applyBorder="1" applyAlignment="1"/>
    <xf numFmtId="0" fontId="4" fillId="0" borderId="36" xfId="1" applyFont="1" applyBorder="1" applyAlignment="1">
      <alignment vertical="center"/>
    </xf>
    <xf numFmtId="0" fontId="4" fillId="0" borderId="12" xfId="1" applyFont="1" applyBorder="1" applyAlignment="1">
      <alignment vertical="center" wrapText="1" shrinkToFit="1"/>
    </xf>
    <xf numFmtId="0" fontId="4" fillId="0" borderId="37" xfId="1" applyFont="1" applyBorder="1" applyAlignment="1">
      <alignment vertical="center" wrapText="1" shrinkToFit="1"/>
    </xf>
    <xf numFmtId="0" fontId="4" fillId="0" borderId="1" xfId="1" applyFont="1" applyBorder="1" applyAlignment="1"/>
    <xf numFmtId="0" fontId="4" fillId="0" borderId="40" xfId="1" applyFont="1" applyBorder="1" applyAlignment="1">
      <alignment vertical="center"/>
    </xf>
    <xf numFmtId="0" fontId="4" fillId="0" borderId="9" xfId="1" applyFont="1" applyBorder="1" applyAlignment="1">
      <alignment vertical="center" wrapText="1" shrinkToFit="1"/>
    </xf>
    <xf numFmtId="0" fontId="4" fillId="0" borderId="23" xfId="1" applyFont="1" applyBorder="1" applyAlignment="1">
      <alignment vertical="center" wrapText="1" shrinkToFit="1"/>
    </xf>
    <xf numFmtId="0" fontId="4" fillId="0" borderId="42" xfId="1" applyFont="1" applyBorder="1" applyAlignment="1"/>
    <xf numFmtId="0" fontId="15" fillId="0" borderId="21" xfId="1" applyFont="1" applyBorder="1" applyAlignment="1">
      <alignment horizont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46" xfId="1" applyFont="1" applyBorder="1" applyAlignment="1">
      <alignment vertical="center"/>
    </xf>
    <xf numFmtId="0" fontId="4" fillId="0" borderId="47" xfId="1" applyFont="1" applyBorder="1" applyAlignment="1">
      <alignment vertical="center" wrapText="1" shrinkToFit="1"/>
    </xf>
    <xf numFmtId="0" fontId="4" fillId="0" borderId="48" xfId="1" applyFont="1" applyBorder="1" applyAlignment="1">
      <alignment vertical="center" wrapText="1" shrinkToFit="1"/>
    </xf>
    <xf numFmtId="0" fontId="15" fillId="0" borderId="42" xfId="1" applyFont="1" applyBorder="1" applyAlignment="1">
      <alignment horizontal="center"/>
    </xf>
    <xf numFmtId="0" fontId="4" fillId="0" borderId="42" xfId="1" applyFont="1" applyFill="1" applyBorder="1" applyAlignment="1">
      <alignment horizontal="center" vertical="center"/>
    </xf>
    <xf numFmtId="0" fontId="4" fillId="0" borderId="48" xfId="1" applyFont="1" applyFill="1" applyBorder="1" applyAlignment="1">
      <alignment horizontal="center" vertical="center"/>
    </xf>
    <xf numFmtId="0" fontId="4" fillId="0" borderId="21" xfId="1" applyFont="1" applyBorder="1" applyAlignment="1">
      <alignment horizont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1" xfId="1" applyFont="1" applyBorder="1" applyAlignment="1">
      <alignment horizontal="center"/>
    </xf>
    <xf numFmtId="0" fontId="4" fillId="0" borderId="23" xfId="1" applyFont="1" applyBorder="1" applyAlignment="1">
      <alignment horizontal="center" vertical="center"/>
    </xf>
    <xf numFmtId="0" fontId="4" fillId="0" borderId="42" xfId="1" applyFont="1" applyBorder="1" applyAlignment="1">
      <alignment horizontal="center"/>
    </xf>
    <xf numFmtId="0" fontId="4" fillId="0" borderId="42" xfId="1" applyFont="1" applyBorder="1" applyAlignment="1">
      <alignment horizontal="center" vertical="center"/>
    </xf>
    <xf numFmtId="0" fontId="4" fillId="0" borderId="48" xfId="1" applyFont="1" applyBorder="1" applyAlignment="1">
      <alignment horizontal="center" vertical="center"/>
    </xf>
    <xf numFmtId="0" fontId="17" fillId="0" borderId="0" xfId="0" applyFont="1" applyAlignment="1">
      <alignment vertical="center"/>
    </xf>
    <xf numFmtId="0" fontId="17" fillId="0" borderId="0" xfId="0" applyFont="1"/>
    <xf numFmtId="0" fontId="17" fillId="0" borderId="0" xfId="0" applyFont="1" applyFill="1" applyBorder="1" applyAlignment="1">
      <alignment vertical="center"/>
    </xf>
    <xf numFmtId="0" fontId="15"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8" fillId="0" borderId="0" xfId="0" applyFont="1"/>
    <xf numFmtId="0" fontId="4" fillId="5" borderId="1" xfId="0" applyFont="1" applyFill="1" applyBorder="1" applyAlignment="1">
      <alignment horizontal="left" vertical="center" wrapText="1"/>
    </xf>
    <xf numFmtId="0" fontId="4" fillId="0" borderId="1" xfId="0" applyFont="1" applyFill="1" applyBorder="1" applyAlignment="1">
      <alignment vertical="center"/>
    </xf>
    <xf numFmtId="0" fontId="19" fillId="0" borderId="1" xfId="0" applyFont="1" applyBorder="1"/>
    <xf numFmtId="0" fontId="4" fillId="5" borderId="1" xfId="0" applyFont="1" applyFill="1" applyBorder="1" applyAlignment="1">
      <alignment vertical="center" wrapText="1"/>
    </xf>
    <xf numFmtId="0" fontId="4" fillId="5" borderId="1" xfId="0" applyFont="1" applyFill="1" applyBorder="1" applyAlignment="1">
      <alignment horizontal="left" vertical="center"/>
    </xf>
    <xf numFmtId="0" fontId="4" fillId="5" borderId="1" xfId="0" applyFont="1" applyFill="1" applyBorder="1" applyAlignment="1">
      <alignment vertical="center"/>
    </xf>
    <xf numFmtId="0" fontId="19" fillId="0" borderId="0" xfId="0" applyFont="1" applyFill="1"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19" fillId="0" borderId="1" xfId="0" applyFont="1" applyFill="1" applyBorder="1" applyAlignment="1">
      <alignment horizontal="right"/>
    </xf>
    <xf numFmtId="0" fontId="0" fillId="0" borderId="1" xfId="0" applyBorder="1" applyAlignment="1">
      <alignment horizontal="center"/>
    </xf>
    <xf numFmtId="0" fontId="0" fillId="4" borderId="1" xfId="0" applyFill="1" applyBorder="1" applyAlignment="1">
      <alignment horizontal="center"/>
    </xf>
    <xf numFmtId="0" fontId="0" fillId="0" borderId="1" xfId="0" applyBorder="1" applyAlignment="1">
      <alignment horizontal="left" vertical="center" wrapText="1"/>
    </xf>
    <xf numFmtId="0" fontId="12" fillId="0" borderId="1" xfId="0" applyFont="1" applyBorder="1" applyAlignment="1">
      <alignment horizontal="left" wrapText="1"/>
    </xf>
    <xf numFmtId="0" fontId="0" fillId="0" borderId="0" xfId="0" applyBorder="1" applyAlignment="1">
      <alignment horizontal="center"/>
    </xf>
    <xf numFmtId="0" fontId="2" fillId="0" borderId="0" xfId="0" applyFont="1" applyFill="1" applyBorder="1" applyAlignment="1">
      <alignment horizontal="left"/>
    </xf>
    <xf numFmtId="0" fontId="12" fillId="0" borderId="0" xfId="0" applyFont="1" applyBorder="1" applyAlignment="1">
      <alignment horizontal="left"/>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0" fillId="4" borderId="1"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6"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2" borderId="1" xfId="0" applyFont="1" applyFill="1" applyBorder="1" applyAlignment="1">
      <alignment horizontal="left" vertical="center"/>
    </xf>
    <xf numFmtId="0" fontId="9" fillId="2" borderId="18"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5" fillId="0" borderId="11" xfId="1" applyFont="1" applyBorder="1" applyAlignment="1">
      <alignment horizontal="center" vertical="center"/>
    </xf>
    <xf numFmtId="0" fontId="10"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3" fillId="2" borderId="1" xfId="0" applyFont="1" applyFill="1" applyBorder="1" applyAlignment="1">
      <alignment horizontal="left"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31" xfId="1" applyFont="1" applyBorder="1" applyAlignment="1">
      <alignment horizontal="center" vertical="center"/>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4" fillId="5" borderId="34" xfId="1" applyFont="1" applyFill="1" applyBorder="1" applyAlignment="1">
      <alignment horizontal="left" vertical="center"/>
    </xf>
    <xf numFmtId="0" fontId="4" fillId="5" borderId="21" xfId="1" applyFont="1" applyFill="1" applyBorder="1" applyAlignment="1">
      <alignment horizontal="left" vertical="center"/>
    </xf>
    <xf numFmtId="0" fontId="4" fillId="5" borderId="38" xfId="1" applyFont="1" applyFill="1" applyBorder="1" applyAlignment="1">
      <alignment horizontal="left" vertical="center"/>
    </xf>
    <xf numFmtId="0" fontId="4" fillId="5" borderId="1" xfId="1" applyFont="1" applyFill="1" applyBorder="1" applyAlignment="1">
      <alignment horizontal="left" vertical="center"/>
    </xf>
    <xf numFmtId="0" fontId="4" fillId="5" borderId="41" xfId="1" applyFont="1" applyFill="1" applyBorder="1" applyAlignment="1">
      <alignment horizontal="left" vertical="center"/>
    </xf>
    <xf numFmtId="0" fontId="4" fillId="5" borderId="42" xfId="1" applyFont="1" applyFill="1" applyBorder="1" applyAlignment="1">
      <alignment horizontal="left" vertical="center"/>
    </xf>
    <xf numFmtId="0" fontId="4" fillId="0" borderId="35"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39" xfId="1" applyFont="1" applyBorder="1" applyAlignment="1">
      <alignment horizontal="center" vertical="center"/>
    </xf>
    <xf numFmtId="0" fontId="4" fillId="5" borderId="49" xfId="1" applyFont="1" applyFill="1" applyBorder="1" applyAlignment="1">
      <alignment horizontal="left" vertical="center"/>
    </xf>
    <xf numFmtId="0" fontId="4" fillId="5" borderId="50" xfId="1" applyFont="1" applyFill="1" applyBorder="1" applyAlignment="1">
      <alignment horizontal="left" vertical="center"/>
    </xf>
    <xf numFmtId="0" fontId="4" fillId="5" borderId="51" xfId="1" applyFont="1" applyFill="1" applyBorder="1" applyAlignment="1">
      <alignment horizontal="left" vertical="center"/>
    </xf>
    <xf numFmtId="0" fontId="4" fillId="5" borderId="53" xfId="1" applyFont="1" applyFill="1" applyBorder="1" applyAlignment="1">
      <alignment horizontal="left" vertical="center"/>
    </xf>
    <xf numFmtId="0" fontId="4" fillId="5" borderId="0" xfId="1" applyFont="1" applyFill="1" applyBorder="1" applyAlignment="1">
      <alignment horizontal="left" vertical="center"/>
    </xf>
    <xf numFmtId="0" fontId="4" fillId="5" borderId="6" xfId="1" applyFont="1" applyFill="1" applyBorder="1" applyAlignment="1">
      <alignment horizontal="left" vertical="center"/>
    </xf>
    <xf numFmtId="0" fontId="4" fillId="5" borderId="27" xfId="1" applyFont="1" applyFill="1" applyBorder="1" applyAlignment="1">
      <alignment horizontal="left" vertical="center"/>
    </xf>
    <xf numFmtId="0" fontId="4" fillId="5" borderId="28" xfId="1" applyFont="1" applyFill="1" applyBorder="1" applyAlignment="1">
      <alignment horizontal="left" vertical="center"/>
    </xf>
    <xf numFmtId="0" fontId="4" fillId="5" borderId="52" xfId="1" applyFont="1" applyFill="1" applyBorder="1" applyAlignment="1">
      <alignment horizontal="left"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16" fillId="0" borderId="35" xfId="1" applyFont="1" applyBorder="1" applyAlignment="1">
      <alignment horizontal="center" vertical="center"/>
    </xf>
    <xf numFmtId="0" fontId="16" fillId="0" borderId="25" xfId="1" applyFont="1" applyBorder="1" applyAlignment="1">
      <alignment horizontal="center" vertical="center"/>
    </xf>
    <xf numFmtId="0" fontId="16" fillId="0" borderId="26" xfId="1" applyFont="1" applyBorder="1" applyAlignment="1">
      <alignment horizontal="center" vertical="center"/>
    </xf>
    <xf numFmtId="0" fontId="16" fillId="0" borderId="43" xfId="1" applyFont="1" applyBorder="1" applyAlignment="1">
      <alignment horizontal="center" vertical="center"/>
    </xf>
    <xf numFmtId="0" fontId="16" fillId="0" borderId="44" xfId="1" applyFont="1" applyBorder="1" applyAlignment="1">
      <alignment horizontal="center" vertical="center"/>
    </xf>
    <xf numFmtId="0" fontId="16" fillId="0" borderId="45" xfId="1" applyFont="1" applyBorder="1" applyAlignment="1">
      <alignment horizontal="center" vertical="center"/>
    </xf>
    <xf numFmtId="0" fontId="4" fillId="0" borderId="35" xfId="1" applyFont="1" applyBorder="1" applyAlignment="1">
      <alignment horizontal="center"/>
    </xf>
    <xf numFmtId="0" fontId="4" fillId="0" borderId="25" xfId="1" applyFont="1" applyBorder="1" applyAlignment="1">
      <alignment horizontal="center"/>
    </xf>
    <xf numFmtId="0" fontId="4" fillId="0" borderId="26" xfId="1" applyFont="1" applyBorder="1" applyAlignment="1">
      <alignment horizontal="center"/>
    </xf>
    <xf numFmtId="0" fontId="4" fillId="0" borderId="7" xfId="1" applyFont="1" applyBorder="1" applyAlignment="1">
      <alignment horizontal="center"/>
    </xf>
    <xf numFmtId="0" fontId="4" fillId="0" borderId="8" xfId="1" applyFont="1" applyBorder="1" applyAlignment="1">
      <alignment horizontal="center"/>
    </xf>
    <xf numFmtId="0" fontId="4" fillId="0" borderId="39" xfId="1" applyFont="1" applyBorder="1" applyAlignment="1">
      <alignment horizontal="center"/>
    </xf>
    <xf numFmtId="0" fontId="4" fillId="0" borderId="44" xfId="1" applyFont="1" applyBorder="1" applyAlignment="1">
      <alignment horizontal="center"/>
    </xf>
    <xf numFmtId="0" fontId="4" fillId="0" borderId="45" xfId="1" applyFont="1" applyBorder="1" applyAlignment="1">
      <alignment horizontal="center"/>
    </xf>
    <xf numFmtId="0" fontId="4" fillId="3" borderId="35"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26" xfId="1" applyFont="1" applyFill="1" applyBorder="1" applyAlignment="1">
      <alignment horizontal="center" vertical="center"/>
    </xf>
    <xf numFmtId="0" fontId="4" fillId="3" borderId="7" xfId="1" applyFont="1" applyFill="1" applyBorder="1" applyAlignment="1">
      <alignment horizontal="center"/>
    </xf>
    <xf numFmtId="0" fontId="4" fillId="3" borderId="8" xfId="1" applyFont="1" applyFill="1" applyBorder="1" applyAlignment="1">
      <alignment horizontal="center"/>
    </xf>
    <xf numFmtId="0" fontId="4" fillId="3" borderId="39" xfId="1" applyFont="1" applyFill="1" applyBorder="1" applyAlignment="1">
      <alignment horizontal="center"/>
    </xf>
    <xf numFmtId="0" fontId="4" fillId="0" borderId="43" xfId="1" applyFont="1" applyBorder="1" applyAlignment="1">
      <alignment horizontal="center"/>
    </xf>
    <xf numFmtId="0" fontId="4" fillId="3" borderId="43" xfId="1" applyFont="1" applyFill="1" applyBorder="1" applyAlignment="1">
      <alignment horizontal="center"/>
    </xf>
    <xf numFmtId="0" fontId="4" fillId="3" borderId="44" xfId="1" applyFont="1" applyFill="1" applyBorder="1" applyAlignment="1">
      <alignment horizontal="center"/>
    </xf>
    <xf numFmtId="0" fontId="4" fillId="3" borderId="45" xfId="1" applyFont="1" applyFill="1" applyBorder="1" applyAlignment="1">
      <alignment horizontal="center"/>
    </xf>
    <xf numFmtId="0" fontId="4" fillId="3" borderId="0" xfId="1" applyFont="1" applyFill="1" applyAlignment="1">
      <alignment horizontal="center" vertical="center"/>
    </xf>
    <xf numFmtId="0" fontId="19" fillId="0" borderId="7" xfId="0" applyFont="1" applyFill="1" applyBorder="1" applyAlignment="1">
      <alignment horizontal="center"/>
    </xf>
    <xf numFmtId="0" fontId="19" fillId="0" borderId="9" xfId="0" applyFont="1" applyFill="1" applyBorder="1" applyAlignment="1">
      <alignment horizontal="center"/>
    </xf>
    <xf numFmtId="0" fontId="5" fillId="0" borderId="0" xfId="0" applyFont="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14" fontId="5" fillId="0" borderId="29" xfId="0" applyNumberFormat="1" applyFont="1" applyBorder="1" applyAlignment="1">
      <alignment horizontal="center" vertical="center"/>
    </xf>
    <xf numFmtId="0" fontId="4" fillId="5" borderId="1" xfId="0" applyFont="1" applyFill="1" applyBorder="1" applyAlignment="1">
      <alignment horizontal="left" vertical="center"/>
    </xf>
    <xf numFmtId="0" fontId="19" fillId="3" borderId="1" xfId="0" applyFont="1" applyFill="1" applyBorder="1" applyAlignment="1">
      <alignment horizontal="center"/>
    </xf>
    <xf numFmtId="0" fontId="19" fillId="0" borderId="1" xfId="0" applyFont="1" applyFill="1" applyBorder="1" applyAlignment="1">
      <alignment horizontal="center"/>
    </xf>
    <xf numFmtId="0" fontId="19" fillId="0" borderId="7" xfId="0" applyFont="1" applyFill="1" applyBorder="1" applyAlignment="1">
      <alignment horizontal="center" vertical="center"/>
    </xf>
    <xf numFmtId="0" fontId="19"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0" borderId="1" xfId="0" applyFont="1" applyBorder="1" applyAlignment="1">
      <alignment horizontal="center"/>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411059</xdr:colOff>
      <xdr:row>0</xdr:row>
      <xdr:rowOff>62386</xdr:rowOff>
    </xdr:from>
    <xdr:to>
      <xdr:col>3</xdr:col>
      <xdr:colOff>933195</xdr:colOff>
      <xdr:row>5</xdr:row>
      <xdr:rowOff>40693</xdr:rowOff>
    </xdr:to>
    <xdr:pic>
      <xdr:nvPicPr>
        <xdr:cNvPr id="2"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4404" y="62386"/>
          <a:ext cx="2808136" cy="823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8%20(Rodrigo)/CMPC%20S.A/UV%202826%20PLANTA%20MAULE/UV%202826%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8"/>
      <sheetName val="ALT. 10"/>
      <sheetName val="Consultas titular"/>
    </sheetNames>
    <sheetDataSet>
      <sheetData sheetId="0"/>
      <sheetData sheetId="1"/>
      <sheetData sheetId="2">
        <row r="7">
          <cell r="B7" t="str">
            <v>Caldera 1</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346"/>
  <sheetViews>
    <sheetView tabSelected="1" view="pageLayout" topLeftCell="A16" zoomScale="85" zoomScaleNormal="100" zoomScalePageLayoutView="85" workbookViewId="0">
      <selection activeCell="E33" sqref="E33"/>
    </sheetView>
  </sheetViews>
  <sheetFormatPr baseColWidth="10" defaultRowHeight="14.4" x14ac:dyDescent="0.3"/>
  <cols>
    <col min="1" max="1" width="3.44140625" customWidth="1"/>
    <col min="2" max="2" width="21.44140625" customWidth="1"/>
    <col min="3" max="3" width="17.6640625" customWidth="1"/>
    <col min="4" max="4" width="26" customWidth="1"/>
    <col min="5" max="5" width="22.6640625" style="19" customWidth="1"/>
  </cols>
  <sheetData>
    <row r="3" spans="4:4" x14ac:dyDescent="0.3">
      <c r="D3" s="1"/>
    </row>
    <row r="20" spans="2:5" ht="15.6" x14ac:dyDescent="0.3">
      <c r="B20" s="112" t="s">
        <v>4</v>
      </c>
      <c r="C20" s="112"/>
      <c r="D20" s="112"/>
      <c r="E20" s="112"/>
    </row>
    <row r="21" spans="2:5" ht="15.6" customHeight="1" x14ac:dyDescent="0.3">
      <c r="B21" s="112"/>
      <c r="C21" s="112"/>
      <c r="D21" s="112"/>
      <c r="E21" s="112"/>
    </row>
    <row r="22" spans="2:5" ht="15.6" customHeight="1" x14ac:dyDescent="0.3">
      <c r="B22" s="129" t="s">
        <v>6</v>
      </c>
      <c r="C22" s="129"/>
      <c r="D22" s="129"/>
      <c r="E22" s="129"/>
    </row>
    <row r="23" spans="2:5" x14ac:dyDescent="0.3">
      <c r="B23" s="129" t="s">
        <v>7</v>
      </c>
      <c r="C23" s="129"/>
      <c r="D23" s="129"/>
      <c r="E23" s="129"/>
    </row>
    <row r="24" spans="2:5" x14ac:dyDescent="0.3">
      <c r="B24" s="8"/>
      <c r="C24" s="8"/>
      <c r="D24" s="8"/>
      <c r="E24" s="18"/>
    </row>
    <row r="25" spans="2:5" x14ac:dyDescent="0.3">
      <c r="B25" s="8"/>
      <c r="C25" s="8"/>
      <c r="D25" s="8"/>
      <c r="E25" s="18"/>
    </row>
    <row r="26" spans="2:5" x14ac:dyDescent="0.3">
      <c r="B26" s="8"/>
      <c r="C26" s="8"/>
      <c r="D26" s="8"/>
      <c r="E26" s="18"/>
    </row>
    <row r="27" spans="2:5" x14ac:dyDescent="0.3">
      <c r="B27" s="8"/>
      <c r="C27" s="129" t="s">
        <v>207</v>
      </c>
      <c r="D27" s="129"/>
      <c r="E27" s="18"/>
    </row>
    <row r="28" spans="2:5" x14ac:dyDescent="0.3">
      <c r="B28" s="8"/>
      <c r="C28" s="8"/>
      <c r="D28" s="8"/>
      <c r="E28" s="18"/>
    </row>
    <row r="29" spans="2:5" x14ac:dyDescent="0.3">
      <c r="B29" s="8"/>
      <c r="C29" s="8"/>
      <c r="D29" s="8"/>
      <c r="E29" s="18"/>
    </row>
    <row r="30" spans="2:5" x14ac:dyDescent="0.3">
      <c r="B30" s="8"/>
      <c r="C30" s="8"/>
      <c r="D30" s="8"/>
      <c r="E30" s="18"/>
    </row>
    <row r="31" spans="2:5" x14ac:dyDescent="0.3">
      <c r="B31" s="8"/>
      <c r="C31" s="8"/>
      <c r="D31" s="15"/>
      <c r="E31" s="18"/>
    </row>
    <row r="32" spans="2:5" ht="70.2" customHeight="1" x14ac:dyDescent="0.3">
      <c r="B32" s="8"/>
      <c r="C32" s="14" t="s">
        <v>51</v>
      </c>
      <c r="D32" s="16"/>
      <c r="E32" s="18"/>
    </row>
    <row r="33" spans="2:7" ht="70.2" customHeight="1" x14ac:dyDescent="0.3">
      <c r="B33" s="8"/>
      <c r="C33" s="13" t="s">
        <v>52</v>
      </c>
      <c r="D33" s="17"/>
      <c r="E33" s="18"/>
      <c r="G33" s="12"/>
    </row>
    <row r="34" spans="2:7" ht="70.2" customHeight="1" x14ac:dyDescent="0.3">
      <c r="B34" s="8"/>
      <c r="C34" s="14" t="s">
        <v>53</v>
      </c>
      <c r="D34" s="16"/>
      <c r="E34" s="18"/>
    </row>
    <row r="35" spans="2:7" x14ac:dyDescent="0.3">
      <c r="B35" s="8"/>
      <c r="C35" s="11"/>
      <c r="D35" s="8"/>
      <c r="E35" s="18"/>
    </row>
    <row r="36" spans="2:7" x14ac:dyDescent="0.3">
      <c r="B36" s="8"/>
      <c r="C36" s="11"/>
      <c r="D36" s="8"/>
      <c r="E36" s="18"/>
    </row>
    <row r="37" spans="2:7" x14ac:dyDescent="0.3">
      <c r="B37" s="8"/>
      <c r="C37" s="11"/>
      <c r="D37" s="8"/>
      <c r="E37" s="18"/>
    </row>
    <row r="38" spans="2:7" x14ac:dyDescent="0.3">
      <c r="B38" s="8"/>
      <c r="C38" s="8"/>
      <c r="D38" s="8"/>
      <c r="E38" s="18"/>
    </row>
    <row r="39" spans="2:7" x14ac:dyDescent="0.3">
      <c r="B39" s="136" t="s">
        <v>5</v>
      </c>
      <c r="C39" s="137"/>
      <c r="D39" s="137"/>
      <c r="E39" s="138"/>
    </row>
    <row r="40" spans="2:7" ht="60" customHeight="1" x14ac:dyDescent="0.3">
      <c r="B40" s="130" t="s">
        <v>9</v>
      </c>
      <c r="C40" s="131"/>
      <c r="D40" s="131"/>
      <c r="E40" s="132"/>
    </row>
    <row r="41" spans="2:7" x14ac:dyDescent="0.3">
      <c r="B41" s="133"/>
      <c r="C41" s="134"/>
      <c r="D41" s="134"/>
      <c r="E41" s="135"/>
    </row>
    <row r="42" spans="2:7" x14ac:dyDescent="0.3">
      <c r="B42" s="151"/>
      <c r="C42" s="152"/>
      <c r="D42" s="152"/>
      <c r="E42" s="153"/>
    </row>
    <row r="43" spans="2:7" ht="14.4" customHeight="1" x14ac:dyDescent="0.3">
      <c r="B43" s="145" t="s">
        <v>8</v>
      </c>
      <c r="C43" s="146"/>
      <c r="D43" s="146"/>
      <c r="E43" s="147"/>
    </row>
    <row r="44" spans="2:7" x14ac:dyDescent="0.3">
      <c r="B44" s="145"/>
      <c r="C44" s="146"/>
      <c r="D44" s="146"/>
      <c r="E44" s="147"/>
    </row>
    <row r="45" spans="2:7" x14ac:dyDescent="0.3">
      <c r="B45" s="145"/>
      <c r="C45" s="146"/>
      <c r="D45" s="146"/>
      <c r="E45" s="147"/>
    </row>
    <row r="46" spans="2:7" x14ac:dyDescent="0.3">
      <c r="B46" s="145"/>
      <c r="C46" s="146"/>
      <c r="D46" s="146"/>
      <c r="E46" s="147"/>
    </row>
    <row r="47" spans="2:7" x14ac:dyDescent="0.3">
      <c r="B47" s="145"/>
      <c r="C47" s="146"/>
      <c r="D47" s="146"/>
      <c r="E47" s="147"/>
    </row>
    <row r="48" spans="2:7" x14ac:dyDescent="0.3">
      <c r="B48" s="145"/>
      <c r="C48" s="146"/>
      <c r="D48" s="146"/>
      <c r="E48" s="147"/>
    </row>
    <row r="49" spans="2:5" x14ac:dyDescent="0.3">
      <c r="B49" s="145"/>
      <c r="C49" s="146"/>
      <c r="D49" s="146"/>
      <c r="E49" s="147"/>
    </row>
    <row r="50" spans="2:5" x14ac:dyDescent="0.3">
      <c r="B50" s="148"/>
      <c r="C50" s="149"/>
      <c r="D50" s="149"/>
      <c r="E50" s="150"/>
    </row>
    <row r="51" spans="2:5" x14ac:dyDescent="0.3">
      <c r="B51" s="141"/>
      <c r="C51" s="141"/>
      <c r="D51" s="141"/>
      <c r="E51" s="141"/>
    </row>
    <row r="52" spans="2:5" x14ac:dyDescent="0.3">
      <c r="B52" s="142" t="s">
        <v>10</v>
      </c>
      <c r="C52" s="143"/>
      <c r="D52" s="143"/>
      <c r="E52" s="144"/>
    </row>
    <row r="53" spans="2:5" x14ac:dyDescent="0.3">
      <c r="B53" s="4" t="s">
        <v>11</v>
      </c>
      <c r="C53" s="4"/>
      <c r="D53" s="25">
        <v>42716</v>
      </c>
      <c r="E53" s="25">
        <v>42716</v>
      </c>
    </row>
    <row r="54" spans="2:5" x14ac:dyDescent="0.3">
      <c r="B54" s="32" t="s">
        <v>12</v>
      </c>
      <c r="C54" s="33"/>
      <c r="D54" s="23" t="s">
        <v>54</v>
      </c>
      <c r="E54" s="23" t="s">
        <v>77</v>
      </c>
    </row>
    <row r="55" spans="2:5" x14ac:dyDescent="0.3">
      <c r="B55" s="32" t="s">
        <v>13</v>
      </c>
      <c r="C55" s="33"/>
      <c r="D55" s="23" t="s">
        <v>55</v>
      </c>
      <c r="E55" s="23" t="s">
        <v>78</v>
      </c>
    </row>
    <row r="56" spans="2:5" ht="28.8" x14ac:dyDescent="0.3">
      <c r="B56" s="32" t="s">
        <v>14</v>
      </c>
      <c r="C56" s="33"/>
      <c r="D56" s="23" t="s">
        <v>56</v>
      </c>
      <c r="E56" s="105" t="s">
        <v>79</v>
      </c>
    </row>
    <row r="57" spans="2:5" x14ac:dyDescent="0.3">
      <c r="B57" s="32" t="s">
        <v>15</v>
      </c>
      <c r="C57" s="33"/>
      <c r="D57" s="23" t="s">
        <v>57</v>
      </c>
      <c r="E57" s="23" t="s">
        <v>80</v>
      </c>
    </row>
    <row r="58" spans="2:5" x14ac:dyDescent="0.3">
      <c r="B58" s="34" t="s">
        <v>16</v>
      </c>
      <c r="C58" s="35"/>
      <c r="D58" s="23">
        <v>1</v>
      </c>
      <c r="E58" s="23">
        <v>1</v>
      </c>
    </row>
    <row r="59" spans="2:5" x14ac:dyDescent="0.3">
      <c r="B59" s="2"/>
      <c r="C59" s="2"/>
      <c r="D59" s="2"/>
      <c r="E59" s="20"/>
    </row>
    <row r="60" spans="2:5" x14ac:dyDescent="0.3">
      <c r="B60" s="139" t="s">
        <v>17</v>
      </c>
      <c r="C60" s="139"/>
      <c r="D60" s="139"/>
      <c r="E60" s="140"/>
    </row>
    <row r="61" spans="2:5" ht="28.8" x14ac:dyDescent="0.3">
      <c r="B61" s="109" t="s">
        <v>18</v>
      </c>
      <c r="C61" s="110"/>
      <c r="D61" s="23" t="s">
        <v>58</v>
      </c>
      <c r="E61" s="105" t="s">
        <v>81</v>
      </c>
    </row>
    <row r="62" spans="2:5" x14ac:dyDescent="0.3">
      <c r="B62" s="109" t="s">
        <v>14</v>
      </c>
      <c r="C62" s="110"/>
      <c r="D62" s="23" t="s">
        <v>59</v>
      </c>
      <c r="E62" s="23" t="s">
        <v>59</v>
      </c>
    </row>
    <row r="63" spans="2:5" x14ac:dyDescent="0.3">
      <c r="B63" s="109" t="s">
        <v>19</v>
      </c>
      <c r="C63" s="110"/>
      <c r="D63" s="23">
        <v>2886</v>
      </c>
      <c r="E63" s="23">
        <v>6940</v>
      </c>
    </row>
    <row r="64" spans="2:5" x14ac:dyDescent="0.3">
      <c r="B64" s="109" t="s">
        <v>20</v>
      </c>
      <c r="C64" s="110"/>
      <c r="D64" s="23" t="s">
        <v>60</v>
      </c>
      <c r="E64" s="23" t="s">
        <v>60</v>
      </c>
    </row>
    <row r="65" spans="2:5" x14ac:dyDescent="0.3">
      <c r="B65" s="113" t="s">
        <v>21</v>
      </c>
      <c r="C65" s="114"/>
      <c r="D65" s="23">
        <v>7</v>
      </c>
      <c r="E65" s="23">
        <v>7</v>
      </c>
    </row>
    <row r="66" spans="2:5" x14ac:dyDescent="0.3">
      <c r="B66" s="109" t="s">
        <v>22</v>
      </c>
      <c r="C66" s="110"/>
      <c r="D66" s="24" t="s">
        <v>61</v>
      </c>
      <c r="E66" s="24" t="s">
        <v>82</v>
      </c>
    </row>
    <row r="67" spans="2:5" x14ac:dyDescent="0.3">
      <c r="B67" s="109" t="s">
        <v>15</v>
      </c>
      <c r="C67" s="110"/>
      <c r="D67" s="23" t="s">
        <v>62</v>
      </c>
      <c r="E67" s="23" t="s">
        <v>80</v>
      </c>
    </row>
    <row r="68" spans="2:5" x14ac:dyDescent="0.3">
      <c r="B68" s="109" t="s">
        <v>23</v>
      </c>
      <c r="C68" s="110"/>
      <c r="D68" s="23">
        <f>41.09+41.09</f>
        <v>82.18</v>
      </c>
      <c r="E68" s="23">
        <f>38.16+38.16+26.71+26.71</f>
        <v>129.74</v>
      </c>
    </row>
    <row r="69" spans="2:5" x14ac:dyDescent="0.3">
      <c r="B69" s="116" t="s">
        <v>24</v>
      </c>
      <c r="C69" s="117"/>
      <c r="D69" s="23">
        <v>2</v>
      </c>
      <c r="E69" s="23">
        <v>4</v>
      </c>
    </row>
    <row r="70" spans="2:5" x14ac:dyDescent="0.3">
      <c r="B70" s="116" t="s">
        <v>25</v>
      </c>
      <c r="C70" s="117"/>
      <c r="D70" s="23">
        <v>0</v>
      </c>
      <c r="E70" s="23">
        <v>0</v>
      </c>
    </row>
    <row r="71" spans="2:5" x14ac:dyDescent="0.3">
      <c r="B71" s="116" t="s">
        <v>26</v>
      </c>
      <c r="C71" s="117"/>
      <c r="D71" s="23">
        <v>0</v>
      </c>
      <c r="E71" s="23">
        <v>0</v>
      </c>
    </row>
    <row r="72" spans="2:5" x14ac:dyDescent="0.3">
      <c r="B72" s="116" t="s">
        <v>27</v>
      </c>
      <c r="C72" s="117"/>
      <c r="D72" s="23">
        <f>SUM(D69:D71)</f>
        <v>2</v>
      </c>
      <c r="E72" s="23">
        <f>SUM(E69:E71)</f>
        <v>4</v>
      </c>
    </row>
    <row r="73" spans="2:5" x14ac:dyDescent="0.3">
      <c r="B73" s="107"/>
      <c r="C73" s="107"/>
      <c r="D73" s="108"/>
      <c r="E73" s="108"/>
    </row>
    <row r="74" spans="2:5" x14ac:dyDescent="0.3">
      <c r="B74" s="107"/>
      <c r="C74" s="107"/>
      <c r="D74" s="108"/>
      <c r="E74" s="108"/>
    </row>
    <row r="75" spans="2:5" x14ac:dyDescent="0.3">
      <c r="B75" s="107"/>
      <c r="C75" s="107"/>
      <c r="D75" s="108"/>
      <c r="E75" s="108"/>
    </row>
    <row r="76" spans="2:5" x14ac:dyDescent="0.3">
      <c r="B76" s="107"/>
      <c r="C76" s="107"/>
      <c r="D76" s="108"/>
      <c r="E76" s="108"/>
    </row>
    <row r="77" spans="2:5" x14ac:dyDescent="0.3">
      <c r="B77" s="107"/>
      <c r="C77" s="107"/>
      <c r="D77" s="108"/>
      <c r="E77" s="108"/>
    </row>
    <row r="78" spans="2:5" x14ac:dyDescent="0.3">
      <c r="B78" s="107"/>
      <c r="C78" s="107"/>
      <c r="D78" s="108"/>
      <c r="E78" s="108"/>
    </row>
    <row r="79" spans="2:5" x14ac:dyDescent="0.3">
      <c r="B79" s="107"/>
      <c r="C79" s="107"/>
      <c r="D79" s="108"/>
      <c r="E79" s="108"/>
    </row>
    <row r="80" spans="2:5" x14ac:dyDescent="0.3">
      <c r="B80" s="107"/>
      <c r="C80" s="107"/>
      <c r="D80" s="108"/>
      <c r="E80" s="108"/>
    </row>
    <row r="81" spans="2:5" x14ac:dyDescent="0.3">
      <c r="B81" s="107"/>
      <c r="C81" s="107"/>
      <c r="D81" s="108"/>
      <c r="E81" s="108"/>
    </row>
    <row r="83" spans="2:5" x14ac:dyDescent="0.3">
      <c r="B83" s="122" t="s">
        <v>40</v>
      </c>
      <c r="C83" s="122"/>
      <c r="D83" s="122"/>
      <c r="E83" s="122"/>
    </row>
    <row r="84" spans="2:5" x14ac:dyDescent="0.3">
      <c r="B84" s="103" t="s">
        <v>202</v>
      </c>
      <c r="C84" s="103" t="s">
        <v>203</v>
      </c>
      <c r="D84" s="103" t="s">
        <v>204</v>
      </c>
      <c r="E84" s="103" t="s">
        <v>205</v>
      </c>
    </row>
    <row r="85" spans="2:5" x14ac:dyDescent="0.3">
      <c r="B85" s="123" t="s">
        <v>55</v>
      </c>
      <c r="C85" s="124"/>
      <c r="D85" s="124"/>
      <c r="E85" s="125"/>
    </row>
    <row r="86" spans="2:5" x14ac:dyDescent="0.3">
      <c r="B86" s="102" t="s">
        <v>206</v>
      </c>
      <c r="C86" s="102">
        <v>585</v>
      </c>
      <c r="D86" s="102">
        <v>1995</v>
      </c>
      <c r="E86" s="102">
        <v>7</v>
      </c>
    </row>
    <row r="87" spans="2:5" x14ac:dyDescent="0.3">
      <c r="B87" s="102" t="s">
        <v>206</v>
      </c>
      <c r="C87" s="102">
        <v>83</v>
      </c>
      <c r="D87" s="102">
        <v>2003</v>
      </c>
      <c r="E87" s="102">
        <v>7</v>
      </c>
    </row>
    <row r="88" spans="2:5" x14ac:dyDescent="0.3">
      <c r="B88" s="102" t="s">
        <v>206</v>
      </c>
      <c r="C88" s="102">
        <v>116</v>
      </c>
      <c r="D88" s="102">
        <v>2004</v>
      </c>
      <c r="E88" s="102">
        <v>7</v>
      </c>
    </row>
    <row r="89" spans="2:5" x14ac:dyDescent="0.3">
      <c r="B89" s="102" t="s">
        <v>206</v>
      </c>
      <c r="C89" s="102">
        <v>368</v>
      </c>
      <c r="D89" s="102">
        <v>2006</v>
      </c>
      <c r="E89" s="102">
        <v>7</v>
      </c>
    </row>
    <row r="90" spans="2:5" x14ac:dyDescent="0.3">
      <c r="B90" s="102" t="s">
        <v>206</v>
      </c>
      <c r="C90" s="102">
        <v>87</v>
      </c>
      <c r="D90" s="102">
        <v>2011</v>
      </c>
      <c r="E90" s="102">
        <v>7</v>
      </c>
    </row>
    <row r="91" spans="2:5" x14ac:dyDescent="0.3">
      <c r="B91" s="126" t="s">
        <v>78</v>
      </c>
      <c r="C91" s="127"/>
      <c r="D91" s="127"/>
      <c r="E91" s="128"/>
    </row>
    <row r="92" spans="2:5" x14ac:dyDescent="0.3">
      <c r="B92" s="102" t="s">
        <v>206</v>
      </c>
      <c r="C92" s="102">
        <v>96</v>
      </c>
      <c r="D92" s="102">
        <v>2001</v>
      </c>
      <c r="E92" s="102">
        <v>7</v>
      </c>
    </row>
    <row r="93" spans="2:5" x14ac:dyDescent="0.3">
      <c r="B93" s="102" t="s">
        <v>206</v>
      </c>
      <c r="C93" s="102">
        <v>60</v>
      </c>
      <c r="D93" s="102">
        <v>2006</v>
      </c>
      <c r="E93" s="102">
        <v>7</v>
      </c>
    </row>
    <row r="94" spans="2:5" x14ac:dyDescent="0.3">
      <c r="B94" s="102" t="s">
        <v>206</v>
      </c>
      <c r="C94" s="102">
        <v>143</v>
      </c>
      <c r="D94" s="102">
        <v>2013</v>
      </c>
      <c r="E94" s="102">
        <v>7</v>
      </c>
    </row>
    <row r="95" spans="2:5" x14ac:dyDescent="0.3">
      <c r="B95" s="106"/>
      <c r="C95" s="106"/>
      <c r="D95" s="106"/>
      <c r="E95" s="106"/>
    </row>
    <row r="96" spans="2:5" ht="15.6" x14ac:dyDescent="0.3">
      <c r="B96" s="112" t="s">
        <v>4</v>
      </c>
      <c r="C96" s="112"/>
      <c r="D96" s="112"/>
      <c r="E96" s="112"/>
    </row>
    <row r="97" spans="2:5" x14ac:dyDescent="0.3">
      <c r="B97" s="5" t="s">
        <v>47</v>
      </c>
      <c r="C97" s="6"/>
      <c r="D97" s="7"/>
      <c r="E97" s="21" t="s">
        <v>63</v>
      </c>
    </row>
    <row r="98" spans="2:5" x14ac:dyDescent="0.3">
      <c r="B98" s="109" t="s">
        <v>45</v>
      </c>
      <c r="C98" s="110"/>
      <c r="D98" s="110"/>
      <c r="E98" s="26" t="s">
        <v>64</v>
      </c>
    </row>
    <row r="99" spans="2:5" x14ac:dyDescent="0.3">
      <c r="B99" s="109" t="s">
        <v>28</v>
      </c>
      <c r="C99" s="110"/>
      <c r="D99" s="110"/>
      <c r="E99" s="26" t="s">
        <v>65</v>
      </c>
    </row>
    <row r="100" spans="2:5" x14ac:dyDescent="0.3">
      <c r="B100" s="116" t="s">
        <v>46</v>
      </c>
      <c r="C100" s="117"/>
      <c r="D100" s="117"/>
      <c r="E100" s="26" t="s">
        <v>66</v>
      </c>
    </row>
    <row r="101" spans="2:5" x14ac:dyDescent="0.3">
      <c r="B101" s="119" t="s">
        <v>29</v>
      </c>
      <c r="C101" s="120"/>
      <c r="D101" s="120"/>
      <c r="E101" s="27">
        <v>10200401</v>
      </c>
    </row>
    <row r="102" spans="2:5" ht="14.4" customHeight="1" x14ac:dyDescent="0.3">
      <c r="B102" s="116" t="s">
        <v>30</v>
      </c>
      <c r="C102" s="117"/>
      <c r="D102" s="117"/>
      <c r="E102" s="27" t="s">
        <v>67</v>
      </c>
    </row>
    <row r="103" spans="2:5" x14ac:dyDescent="0.3">
      <c r="B103" s="109" t="s">
        <v>3</v>
      </c>
      <c r="C103" s="110"/>
      <c r="D103" s="110"/>
      <c r="E103" s="26" t="s">
        <v>68</v>
      </c>
    </row>
    <row r="104" spans="2:5" x14ac:dyDescent="0.3">
      <c r="B104" s="109" t="s">
        <v>31</v>
      </c>
      <c r="C104" s="110"/>
      <c r="D104" s="110"/>
      <c r="E104" s="26">
        <v>1997</v>
      </c>
    </row>
    <row r="105" spans="2:5" x14ac:dyDescent="0.3">
      <c r="B105" s="109" t="s">
        <v>32</v>
      </c>
      <c r="C105" s="110"/>
      <c r="D105" s="110"/>
      <c r="E105" s="26">
        <v>1997</v>
      </c>
    </row>
    <row r="106" spans="2:5" x14ac:dyDescent="0.3">
      <c r="B106" s="109" t="s">
        <v>33</v>
      </c>
      <c r="C106" s="110"/>
      <c r="D106" s="110"/>
      <c r="E106" s="26" t="s">
        <v>70</v>
      </c>
    </row>
    <row r="107" spans="2:5" x14ac:dyDescent="0.3">
      <c r="B107" s="109" t="s">
        <v>34</v>
      </c>
      <c r="C107" s="110"/>
      <c r="D107" s="110"/>
      <c r="E107" s="26" t="s">
        <v>69</v>
      </c>
    </row>
    <row r="108" spans="2:5" x14ac:dyDescent="0.3">
      <c r="B108" s="113" t="s">
        <v>35</v>
      </c>
      <c r="C108" s="114"/>
      <c r="D108" s="114"/>
      <c r="E108" s="26" t="s">
        <v>69</v>
      </c>
    </row>
    <row r="109" spans="2:5" x14ac:dyDescent="0.3">
      <c r="B109" s="116" t="s">
        <v>36</v>
      </c>
      <c r="C109" s="117"/>
      <c r="D109" s="117"/>
      <c r="E109" s="26" t="s">
        <v>69</v>
      </c>
    </row>
    <row r="110" spans="2:5" x14ac:dyDescent="0.3">
      <c r="B110" s="116" t="s">
        <v>37</v>
      </c>
      <c r="C110" s="117"/>
      <c r="D110" s="117"/>
      <c r="E110" s="26">
        <v>41.09</v>
      </c>
    </row>
    <row r="111" spans="2:5" x14ac:dyDescent="0.3">
      <c r="B111" s="116" t="s">
        <v>38</v>
      </c>
      <c r="C111" s="117"/>
      <c r="D111" s="117"/>
      <c r="E111" s="26">
        <v>50</v>
      </c>
    </row>
    <row r="112" spans="2:5" x14ac:dyDescent="0.3">
      <c r="B112" s="116" t="s">
        <v>39</v>
      </c>
      <c r="C112" s="117"/>
      <c r="D112" s="117"/>
      <c r="E112" s="27" t="s">
        <v>71</v>
      </c>
    </row>
    <row r="113" spans="2:5" x14ac:dyDescent="0.3">
      <c r="B113" s="109" t="s">
        <v>41</v>
      </c>
      <c r="C113" s="110"/>
      <c r="D113" s="110"/>
      <c r="E113" s="26" t="s">
        <v>69</v>
      </c>
    </row>
    <row r="114" spans="2:5" x14ac:dyDescent="0.3">
      <c r="B114" s="109" t="s">
        <v>42</v>
      </c>
      <c r="C114" s="110"/>
      <c r="D114" s="110"/>
      <c r="E114" s="26" t="s">
        <v>69</v>
      </c>
    </row>
    <row r="115" spans="2:5" x14ac:dyDescent="0.3">
      <c r="B115" s="109" t="s">
        <v>43</v>
      </c>
      <c r="C115" s="110"/>
      <c r="D115" s="110"/>
      <c r="E115" s="26" t="s">
        <v>69</v>
      </c>
    </row>
    <row r="116" spans="2:5" x14ac:dyDescent="0.3">
      <c r="B116" s="109" t="s">
        <v>44</v>
      </c>
      <c r="C116" s="110"/>
      <c r="D116" s="110"/>
      <c r="E116" s="26" t="s">
        <v>69</v>
      </c>
    </row>
    <row r="117" spans="2:5" x14ac:dyDescent="0.3">
      <c r="B117" s="28"/>
      <c r="C117" s="28"/>
      <c r="D117" s="28"/>
      <c r="E117" s="29"/>
    </row>
    <row r="118" spans="2:5" x14ac:dyDescent="0.3">
      <c r="B118" s="28"/>
      <c r="C118" s="28"/>
      <c r="D118" s="28"/>
      <c r="E118" s="29"/>
    </row>
    <row r="119" spans="2:5" x14ac:dyDescent="0.3">
      <c r="B119" s="28"/>
      <c r="C119" s="28"/>
      <c r="D119" s="28"/>
      <c r="E119" s="29"/>
    </row>
    <row r="120" spans="2:5" x14ac:dyDescent="0.3">
      <c r="B120" s="28"/>
      <c r="C120" s="28"/>
      <c r="D120" s="28"/>
      <c r="E120" s="29"/>
    </row>
    <row r="121" spans="2:5" x14ac:dyDescent="0.3">
      <c r="B121" s="28"/>
      <c r="C121" s="28"/>
      <c r="D121" s="28"/>
      <c r="E121" s="29"/>
    </row>
    <row r="122" spans="2:5" x14ac:dyDescent="0.3">
      <c r="B122" s="28"/>
      <c r="C122" s="28"/>
      <c r="D122" s="28"/>
      <c r="E122" s="29"/>
    </row>
    <row r="123" spans="2:5" x14ac:dyDescent="0.3">
      <c r="B123" s="28"/>
      <c r="C123" s="28"/>
      <c r="D123" s="28"/>
      <c r="E123" s="29"/>
    </row>
    <row r="124" spans="2:5" x14ac:dyDescent="0.3">
      <c r="B124" s="28"/>
      <c r="C124" s="28"/>
      <c r="D124" s="28"/>
      <c r="E124" s="29"/>
    </row>
    <row r="125" spans="2:5" x14ac:dyDescent="0.3">
      <c r="B125" s="28"/>
      <c r="C125" s="28"/>
      <c r="D125" s="28"/>
      <c r="E125" s="29"/>
    </row>
    <row r="126" spans="2:5" x14ac:dyDescent="0.3">
      <c r="B126" s="28"/>
      <c r="C126" s="28"/>
      <c r="D126" s="28"/>
      <c r="E126" s="29"/>
    </row>
    <row r="127" spans="2:5" x14ac:dyDescent="0.3">
      <c r="B127" s="28"/>
      <c r="C127" s="28"/>
      <c r="D127" s="28"/>
      <c r="E127" s="29"/>
    </row>
    <row r="128" spans="2:5" x14ac:dyDescent="0.3">
      <c r="B128" s="28"/>
      <c r="C128" s="28"/>
      <c r="D128" s="28"/>
      <c r="E128" s="29"/>
    </row>
    <row r="129" spans="2:5" x14ac:dyDescent="0.3">
      <c r="B129" s="28"/>
      <c r="C129" s="28"/>
      <c r="D129" s="28"/>
      <c r="E129" s="29"/>
    </row>
    <row r="130" spans="2:5" x14ac:dyDescent="0.3">
      <c r="B130" s="28"/>
      <c r="C130" s="28"/>
      <c r="D130" s="28"/>
      <c r="E130" s="29"/>
    </row>
    <row r="131" spans="2:5" x14ac:dyDescent="0.3">
      <c r="B131" s="28"/>
      <c r="C131" s="28"/>
      <c r="D131" s="28"/>
      <c r="E131" s="29"/>
    </row>
    <row r="132" spans="2:5" x14ac:dyDescent="0.3">
      <c r="B132" s="28"/>
      <c r="C132" s="28"/>
      <c r="D132" s="28"/>
      <c r="E132" s="29"/>
    </row>
    <row r="133" spans="2:5" ht="15.6" x14ac:dyDescent="0.3">
      <c r="B133" s="112" t="s">
        <v>4</v>
      </c>
      <c r="C133" s="112"/>
      <c r="D133" s="112"/>
      <c r="E133" s="112"/>
    </row>
    <row r="134" spans="2:5" x14ac:dyDescent="0.3">
      <c r="B134" s="5" t="s">
        <v>47</v>
      </c>
      <c r="C134" s="6"/>
      <c r="D134" s="7"/>
      <c r="E134" s="21" t="s">
        <v>72</v>
      </c>
    </row>
    <row r="135" spans="2:5" x14ac:dyDescent="0.3">
      <c r="B135" s="109" t="s">
        <v>45</v>
      </c>
      <c r="C135" s="110"/>
      <c r="D135" s="111"/>
      <c r="E135" s="26" t="s">
        <v>64</v>
      </c>
    </row>
    <row r="136" spans="2:5" x14ac:dyDescent="0.3">
      <c r="B136" s="109" t="s">
        <v>28</v>
      </c>
      <c r="C136" s="110"/>
      <c r="D136" s="111"/>
      <c r="E136" s="26" t="s">
        <v>73</v>
      </c>
    </row>
    <row r="137" spans="2:5" x14ac:dyDescent="0.3">
      <c r="B137" s="116" t="s">
        <v>46</v>
      </c>
      <c r="C137" s="117"/>
      <c r="D137" s="118"/>
      <c r="E137" s="26" t="s">
        <v>74</v>
      </c>
    </row>
    <row r="138" spans="2:5" x14ac:dyDescent="0.3">
      <c r="B138" s="119" t="s">
        <v>29</v>
      </c>
      <c r="C138" s="120"/>
      <c r="D138" s="121"/>
      <c r="E138" s="27">
        <v>10200401</v>
      </c>
    </row>
    <row r="139" spans="2:5" x14ac:dyDescent="0.3">
      <c r="B139" s="116" t="s">
        <v>30</v>
      </c>
      <c r="C139" s="117"/>
      <c r="D139" s="118"/>
      <c r="E139" s="27" t="s">
        <v>67</v>
      </c>
    </row>
    <row r="140" spans="2:5" x14ac:dyDescent="0.3">
      <c r="B140" s="109" t="s">
        <v>3</v>
      </c>
      <c r="C140" s="110"/>
      <c r="D140" s="111"/>
      <c r="E140" s="26" t="s">
        <v>75</v>
      </c>
    </row>
    <row r="141" spans="2:5" x14ac:dyDescent="0.3">
      <c r="B141" s="109" t="s">
        <v>31</v>
      </c>
      <c r="C141" s="110"/>
      <c r="D141" s="111"/>
      <c r="E141" s="26">
        <v>1997</v>
      </c>
    </row>
    <row r="142" spans="2:5" x14ac:dyDescent="0.3">
      <c r="B142" s="109" t="s">
        <v>32</v>
      </c>
      <c r="C142" s="110"/>
      <c r="D142" s="111"/>
      <c r="E142" s="26">
        <v>1997</v>
      </c>
    </row>
    <row r="143" spans="2:5" x14ac:dyDescent="0.3">
      <c r="B143" s="109" t="s">
        <v>33</v>
      </c>
      <c r="C143" s="110"/>
      <c r="D143" s="111"/>
      <c r="E143" s="26" t="s">
        <v>70</v>
      </c>
    </row>
    <row r="144" spans="2:5" x14ac:dyDescent="0.3">
      <c r="B144" s="109" t="s">
        <v>34</v>
      </c>
      <c r="C144" s="110"/>
      <c r="D144" s="111"/>
      <c r="E144" s="26" t="s">
        <v>69</v>
      </c>
    </row>
    <row r="145" spans="2:5" x14ac:dyDescent="0.3">
      <c r="B145" s="113" t="s">
        <v>35</v>
      </c>
      <c r="C145" s="114"/>
      <c r="D145" s="115"/>
      <c r="E145" s="26" t="s">
        <v>69</v>
      </c>
    </row>
    <row r="146" spans="2:5" x14ac:dyDescent="0.3">
      <c r="B146" s="116" t="s">
        <v>36</v>
      </c>
      <c r="C146" s="117"/>
      <c r="D146" s="118"/>
      <c r="E146" s="26" t="s">
        <v>69</v>
      </c>
    </row>
    <row r="147" spans="2:5" x14ac:dyDescent="0.3">
      <c r="B147" s="116" t="s">
        <v>37</v>
      </c>
      <c r="C147" s="117"/>
      <c r="D147" s="118"/>
      <c r="E147" s="26">
        <v>41.09</v>
      </c>
    </row>
    <row r="148" spans="2:5" x14ac:dyDescent="0.3">
      <c r="B148" s="116" t="s">
        <v>38</v>
      </c>
      <c r="C148" s="117"/>
      <c r="D148" s="118"/>
      <c r="E148" s="26">
        <v>50</v>
      </c>
    </row>
    <row r="149" spans="2:5" x14ac:dyDescent="0.3">
      <c r="B149" s="116" t="s">
        <v>39</v>
      </c>
      <c r="C149" s="117"/>
      <c r="D149" s="118"/>
      <c r="E149" s="27" t="s">
        <v>71</v>
      </c>
    </row>
    <row r="150" spans="2:5" x14ac:dyDescent="0.3">
      <c r="B150" s="109" t="s">
        <v>41</v>
      </c>
      <c r="C150" s="110"/>
      <c r="D150" s="111"/>
      <c r="E150" s="26" t="s">
        <v>69</v>
      </c>
    </row>
    <row r="151" spans="2:5" x14ac:dyDescent="0.3">
      <c r="B151" s="109" t="s">
        <v>42</v>
      </c>
      <c r="C151" s="110"/>
      <c r="D151" s="111"/>
      <c r="E151" s="26" t="s">
        <v>69</v>
      </c>
    </row>
    <row r="152" spans="2:5" x14ac:dyDescent="0.3">
      <c r="B152" s="109" t="s">
        <v>43</v>
      </c>
      <c r="C152" s="110"/>
      <c r="D152" s="111"/>
      <c r="E152" s="26" t="s">
        <v>69</v>
      </c>
    </row>
    <row r="153" spans="2:5" x14ac:dyDescent="0.3">
      <c r="B153" s="109" t="s">
        <v>44</v>
      </c>
      <c r="C153" s="110"/>
      <c r="D153" s="111"/>
      <c r="E153" s="26" t="s">
        <v>69</v>
      </c>
    </row>
    <row r="158" spans="2:5" x14ac:dyDescent="0.3">
      <c r="E158"/>
    </row>
    <row r="159" spans="2:5" x14ac:dyDescent="0.3">
      <c r="E159"/>
    </row>
    <row r="160" spans="2:5" x14ac:dyDescent="0.3">
      <c r="E160"/>
    </row>
    <row r="161" spans="5:5" x14ac:dyDescent="0.3">
      <c r="E161"/>
    </row>
    <row r="162" spans="5:5" x14ac:dyDescent="0.3">
      <c r="E162"/>
    </row>
    <row r="163" spans="5:5" x14ac:dyDescent="0.3">
      <c r="E163"/>
    </row>
    <row r="164" spans="5:5" x14ac:dyDescent="0.3">
      <c r="E164"/>
    </row>
    <row r="165" spans="5:5" x14ac:dyDescent="0.3">
      <c r="E165"/>
    </row>
    <row r="166" spans="5:5" x14ac:dyDescent="0.3">
      <c r="E166"/>
    </row>
    <row r="167" spans="5:5" x14ac:dyDescent="0.3">
      <c r="E167"/>
    </row>
    <row r="168" spans="5:5" x14ac:dyDescent="0.3">
      <c r="E168"/>
    </row>
    <row r="169" spans="5:5" x14ac:dyDescent="0.3">
      <c r="E169"/>
    </row>
    <row r="170" spans="5:5" x14ac:dyDescent="0.3">
      <c r="E170"/>
    </row>
    <row r="171" spans="5:5" x14ac:dyDescent="0.3">
      <c r="E171"/>
    </row>
    <row r="172" spans="5:5" x14ac:dyDescent="0.3">
      <c r="E172"/>
    </row>
    <row r="173" spans="5:5" x14ac:dyDescent="0.3">
      <c r="E173"/>
    </row>
    <row r="174" spans="5:5" x14ac:dyDescent="0.3">
      <c r="E174"/>
    </row>
    <row r="175" spans="5:5" x14ac:dyDescent="0.3">
      <c r="E175"/>
    </row>
    <row r="181" spans="2:5" ht="15" thickBot="1" x14ac:dyDescent="0.35"/>
    <row r="182" spans="2:5" ht="16.2" thickBot="1" x14ac:dyDescent="0.35">
      <c r="B182" s="154" t="s">
        <v>4</v>
      </c>
      <c r="C182" s="155"/>
      <c r="D182" s="155"/>
      <c r="E182" s="156"/>
    </row>
    <row r="183" spans="2:5" ht="16.2" thickBot="1" x14ac:dyDescent="0.35">
      <c r="B183" s="154" t="s">
        <v>93</v>
      </c>
      <c r="C183" s="155"/>
      <c r="D183" s="155"/>
      <c r="E183" s="156"/>
    </row>
    <row r="184" spans="2:5" x14ac:dyDescent="0.3">
      <c r="B184" s="44" t="s">
        <v>47</v>
      </c>
      <c r="C184" s="45"/>
      <c r="D184" s="46"/>
      <c r="E184" s="47" t="s">
        <v>63</v>
      </c>
    </row>
    <row r="185" spans="2:5" x14ac:dyDescent="0.3">
      <c r="B185" s="157" t="s">
        <v>45</v>
      </c>
      <c r="C185" s="157"/>
      <c r="D185" s="157"/>
      <c r="E185" s="40" t="s">
        <v>64</v>
      </c>
    </row>
    <row r="186" spans="2:5" x14ac:dyDescent="0.3">
      <c r="B186" s="157" t="s">
        <v>28</v>
      </c>
      <c r="C186" s="157"/>
      <c r="D186" s="157"/>
      <c r="E186" s="40" t="s">
        <v>65</v>
      </c>
    </row>
    <row r="187" spans="2:5" x14ac:dyDescent="0.3">
      <c r="B187" s="158" t="s">
        <v>46</v>
      </c>
      <c r="C187" s="158"/>
      <c r="D187" s="158"/>
      <c r="E187" s="40" t="s">
        <v>83</v>
      </c>
    </row>
    <row r="188" spans="2:5" x14ac:dyDescent="0.3">
      <c r="B188" s="159" t="s">
        <v>29</v>
      </c>
      <c r="C188" s="159"/>
      <c r="D188" s="159"/>
      <c r="E188" s="41">
        <v>10200901</v>
      </c>
    </row>
    <row r="189" spans="2:5" x14ac:dyDescent="0.3">
      <c r="B189" s="158" t="s">
        <v>30</v>
      </c>
      <c r="C189" s="158"/>
      <c r="D189" s="158"/>
      <c r="E189" s="40" t="s">
        <v>84</v>
      </c>
    </row>
    <row r="190" spans="2:5" x14ac:dyDescent="0.3">
      <c r="B190" s="157" t="s">
        <v>3</v>
      </c>
      <c r="C190" s="157"/>
      <c r="D190" s="157"/>
      <c r="E190" s="40" t="s">
        <v>85</v>
      </c>
    </row>
    <row r="191" spans="2:5" x14ac:dyDescent="0.3">
      <c r="B191" s="157" t="s">
        <v>31</v>
      </c>
      <c r="C191" s="157"/>
      <c r="D191" s="157"/>
      <c r="E191" s="40">
        <v>1986</v>
      </c>
    </row>
    <row r="192" spans="2:5" x14ac:dyDescent="0.3">
      <c r="B192" s="157" t="s">
        <v>32</v>
      </c>
      <c r="C192" s="157"/>
      <c r="D192" s="157"/>
      <c r="E192" s="40">
        <v>2001</v>
      </c>
    </row>
    <row r="193" spans="2:5" ht="28.8" x14ac:dyDescent="0.3">
      <c r="B193" s="157" t="s">
        <v>33</v>
      </c>
      <c r="C193" s="157"/>
      <c r="D193" s="157"/>
      <c r="E193" s="104" t="s">
        <v>86</v>
      </c>
    </row>
    <row r="194" spans="2:5" x14ac:dyDescent="0.3">
      <c r="B194" s="157" t="s">
        <v>34</v>
      </c>
      <c r="C194" s="157"/>
      <c r="D194" s="157"/>
      <c r="E194" s="40" t="s">
        <v>69</v>
      </c>
    </row>
    <row r="195" spans="2:5" x14ac:dyDescent="0.3">
      <c r="B195" s="160" t="s">
        <v>35</v>
      </c>
      <c r="C195" s="160"/>
      <c r="D195" s="160"/>
      <c r="E195" s="40" t="s">
        <v>69</v>
      </c>
    </row>
    <row r="196" spans="2:5" x14ac:dyDescent="0.3">
      <c r="B196" s="158" t="s">
        <v>36</v>
      </c>
      <c r="C196" s="158"/>
      <c r="D196" s="158"/>
      <c r="E196" s="40" t="s">
        <v>69</v>
      </c>
    </row>
    <row r="197" spans="2:5" x14ac:dyDescent="0.3">
      <c r="B197" s="158" t="s">
        <v>37</v>
      </c>
      <c r="C197" s="158"/>
      <c r="D197" s="158"/>
      <c r="E197" s="40">
        <v>38.159999999999997</v>
      </c>
    </row>
    <row r="198" spans="2:5" x14ac:dyDescent="0.3">
      <c r="B198" s="158" t="s">
        <v>38</v>
      </c>
      <c r="C198" s="158"/>
      <c r="D198" s="158"/>
      <c r="E198" s="41">
        <v>30</v>
      </c>
    </row>
    <row r="199" spans="2:5" x14ac:dyDescent="0.3">
      <c r="B199" s="158" t="s">
        <v>39</v>
      </c>
      <c r="C199" s="158"/>
      <c r="D199" s="158"/>
      <c r="E199" s="40" t="s">
        <v>71</v>
      </c>
    </row>
    <row r="200" spans="2:5" x14ac:dyDescent="0.3">
      <c r="B200" s="157" t="s">
        <v>41</v>
      </c>
      <c r="C200" s="157"/>
      <c r="D200" s="157"/>
      <c r="E200" s="40" t="s">
        <v>88</v>
      </c>
    </row>
    <row r="201" spans="2:5" x14ac:dyDescent="0.3">
      <c r="B201" s="157" t="s">
        <v>42</v>
      </c>
      <c r="C201" s="157"/>
      <c r="D201" s="157"/>
      <c r="E201" s="40" t="s">
        <v>84</v>
      </c>
    </row>
    <row r="202" spans="2:5" x14ac:dyDescent="0.3">
      <c r="B202" s="157" t="s">
        <v>43</v>
      </c>
      <c r="C202" s="157"/>
      <c r="D202" s="157"/>
      <c r="E202" s="40" t="s">
        <v>88</v>
      </c>
    </row>
    <row r="203" spans="2:5" x14ac:dyDescent="0.3">
      <c r="B203" s="157" t="s">
        <v>44</v>
      </c>
      <c r="C203" s="157"/>
      <c r="D203" s="157"/>
      <c r="E203" s="40" t="s">
        <v>84</v>
      </c>
    </row>
    <row r="204" spans="2:5" ht="28.8" x14ac:dyDescent="0.3">
      <c r="B204" s="157" t="s">
        <v>89</v>
      </c>
      <c r="C204" s="157"/>
      <c r="D204" s="157"/>
      <c r="E204" s="104" t="s">
        <v>90</v>
      </c>
    </row>
    <row r="205" spans="2:5" x14ac:dyDescent="0.3">
      <c r="B205" s="157" t="s">
        <v>91</v>
      </c>
      <c r="C205" s="157"/>
      <c r="D205" s="157"/>
      <c r="E205" s="42" t="s">
        <v>92</v>
      </c>
    </row>
    <row r="206" spans="2:5" x14ac:dyDescent="0.3">
      <c r="E206"/>
    </row>
    <row r="207" spans="2:5" x14ac:dyDescent="0.3">
      <c r="E207"/>
    </row>
    <row r="208" spans="2:5" x14ac:dyDescent="0.3">
      <c r="E208"/>
    </row>
    <row r="209" spans="5:5" x14ac:dyDescent="0.3">
      <c r="E209"/>
    </row>
    <row r="210" spans="5:5" x14ac:dyDescent="0.3">
      <c r="E210"/>
    </row>
    <row r="211" spans="5:5" x14ac:dyDescent="0.3">
      <c r="E211"/>
    </row>
    <row r="212" spans="5:5" x14ac:dyDescent="0.3">
      <c r="E212"/>
    </row>
    <row r="213" spans="5:5" x14ac:dyDescent="0.3">
      <c r="E213"/>
    </row>
    <row r="214" spans="5:5" x14ac:dyDescent="0.3">
      <c r="E214"/>
    </row>
    <row r="215" spans="5:5" x14ac:dyDescent="0.3">
      <c r="E215"/>
    </row>
    <row r="216" spans="5:5" x14ac:dyDescent="0.3">
      <c r="E216"/>
    </row>
    <row r="217" spans="5:5" x14ac:dyDescent="0.3">
      <c r="E217"/>
    </row>
    <row r="218" spans="5:5" x14ac:dyDescent="0.3">
      <c r="E218"/>
    </row>
    <row r="219" spans="5:5" x14ac:dyDescent="0.3">
      <c r="E219"/>
    </row>
    <row r="220" spans="5:5" x14ac:dyDescent="0.3">
      <c r="E220"/>
    </row>
    <row r="221" spans="5:5" x14ac:dyDescent="0.3">
      <c r="E221"/>
    </row>
    <row r="222" spans="5:5" x14ac:dyDescent="0.3">
      <c r="E222"/>
    </row>
    <row r="223" spans="5:5" x14ac:dyDescent="0.3">
      <c r="E223"/>
    </row>
    <row r="224" spans="5:5" x14ac:dyDescent="0.3">
      <c r="E224"/>
    </row>
    <row r="225" spans="2:5" x14ac:dyDescent="0.3">
      <c r="E225"/>
    </row>
    <row r="226" spans="2:5" x14ac:dyDescent="0.3">
      <c r="E226"/>
    </row>
    <row r="227" spans="2:5" x14ac:dyDescent="0.3">
      <c r="E227"/>
    </row>
    <row r="228" spans="2:5" x14ac:dyDescent="0.3">
      <c r="E228"/>
    </row>
    <row r="229" spans="2:5" x14ac:dyDescent="0.3">
      <c r="E229"/>
    </row>
    <row r="230" spans="2:5" x14ac:dyDescent="0.3">
      <c r="E230"/>
    </row>
    <row r="231" spans="2:5" ht="15.6" x14ac:dyDescent="0.3">
      <c r="B231" s="112" t="s">
        <v>4</v>
      </c>
      <c r="C231" s="112"/>
      <c r="D231" s="112"/>
      <c r="E231" s="112"/>
    </row>
    <row r="232" spans="2:5" x14ac:dyDescent="0.3">
      <c r="B232" s="36" t="s">
        <v>47</v>
      </c>
      <c r="C232" s="37"/>
      <c r="D232" s="38"/>
      <c r="E232" s="39" t="s">
        <v>72</v>
      </c>
    </row>
    <row r="233" spans="2:5" x14ac:dyDescent="0.3">
      <c r="B233" s="157" t="s">
        <v>45</v>
      </c>
      <c r="C233" s="157"/>
      <c r="D233" s="157"/>
      <c r="E233" s="40" t="s">
        <v>64</v>
      </c>
    </row>
    <row r="234" spans="2:5" x14ac:dyDescent="0.3">
      <c r="B234" s="157" t="s">
        <v>28</v>
      </c>
      <c r="C234" s="157"/>
      <c r="D234" s="157"/>
      <c r="E234" s="40" t="s">
        <v>73</v>
      </c>
    </row>
    <row r="235" spans="2:5" x14ac:dyDescent="0.3">
      <c r="B235" s="158" t="s">
        <v>46</v>
      </c>
      <c r="C235" s="158"/>
      <c r="D235" s="158"/>
      <c r="E235" s="40" t="s">
        <v>94</v>
      </c>
    </row>
    <row r="236" spans="2:5" x14ac:dyDescent="0.3">
      <c r="B236" s="159" t="s">
        <v>29</v>
      </c>
      <c r="C236" s="159"/>
      <c r="D236" s="159"/>
      <c r="E236" s="41">
        <v>10200901</v>
      </c>
    </row>
    <row r="237" spans="2:5" x14ac:dyDescent="0.3">
      <c r="B237" s="158" t="s">
        <v>30</v>
      </c>
      <c r="C237" s="158"/>
      <c r="D237" s="158"/>
      <c r="E237" s="40" t="s">
        <v>84</v>
      </c>
    </row>
    <row r="238" spans="2:5" x14ac:dyDescent="0.3">
      <c r="B238" s="157" t="s">
        <v>3</v>
      </c>
      <c r="C238" s="157"/>
      <c r="D238" s="157"/>
      <c r="E238" s="40" t="s">
        <v>85</v>
      </c>
    </row>
    <row r="239" spans="2:5" x14ac:dyDescent="0.3">
      <c r="B239" s="157" t="s">
        <v>31</v>
      </c>
      <c r="C239" s="157"/>
      <c r="D239" s="157"/>
      <c r="E239" s="40">
        <v>1986</v>
      </c>
    </row>
    <row r="240" spans="2:5" x14ac:dyDescent="0.3">
      <c r="B240" s="157" t="s">
        <v>32</v>
      </c>
      <c r="C240" s="157"/>
      <c r="D240" s="157"/>
      <c r="E240" s="40">
        <v>2001</v>
      </c>
    </row>
    <row r="241" spans="2:5" ht="28.8" x14ac:dyDescent="0.3">
      <c r="B241" s="157" t="s">
        <v>33</v>
      </c>
      <c r="C241" s="157"/>
      <c r="D241" s="157"/>
      <c r="E241" s="104" t="s">
        <v>86</v>
      </c>
    </row>
    <row r="242" spans="2:5" x14ac:dyDescent="0.3">
      <c r="B242" s="157" t="s">
        <v>34</v>
      </c>
      <c r="C242" s="157"/>
      <c r="D242" s="157"/>
      <c r="E242" s="40" t="s">
        <v>69</v>
      </c>
    </row>
    <row r="243" spans="2:5" x14ac:dyDescent="0.3">
      <c r="B243" s="160" t="s">
        <v>35</v>
      </c>
      <c r="C243" s="160"/>
      <c r="D243" s="160"/>
      <c r="E243" s="40" t="s">
        <v>69</v>
      </c>
    </row>
    <row r="244" spans="2:5" x14ac:dyDescent="0.3">
      <c r="B244" s="158" t="s">
        <v>36</v>
      </c>
      <c r="C244" s="158"/>
      <c r="D244" s="158"/>
      <c r="E244" s="40" t="s">
        <v>69</v>
      </c>
    </row>
    <row r="245" spans="2:5" x14ac:dyDescent="0.3">
      <c r="B245" s="158" t="s">
        <v>37</v>
      </c>
      <c r="C245" s="158"/>
      <c r="D245" s="158"/>
      <c r="E245" s="40">
        <v>38.159999999999997</v>
      </c>
    </row>
    <row r="246" spans="2:5" x14ac:dyDescent="0.3">
      <c r="B246" s="158" t="s">
        <v>38</v>
      </c>
      <c r="C246" s="158"/>
      <c r="D246" s="158"/>
      <c r="E246" s="41">
        <v>30</v>
      </c>
    </row>
    <row r="247" spans="2:5" x14ac:dyDescent="0.3">
      <c r="B247" s="158" t="s">
        <v>39</v>
      </c>
      <c r="C247" s="158"/>
      <c r="D247" s="158"/>
      <c r="E247" s="40" t="s">
        <v>71</v>
      </c>
    </row>
    <row r="248" spans="2:5" x14ac:dyDescent="0.3">
      <c r="B248" s="157" t="s">
        <v>41</v>
      </c>
      <c r="C248" s="157"/>
      <c r="D248" s="157"/>
      <c r="E248" s="40" t="s">
        <v>88</v>
      </c>
    </row>
    <row r="249" spans="2:5" x14ac:dyDescent="0.3">
      <c r="B249" s="157" t="s">
        <v>42</v>
      </c>
      <c r="C249" s="157"/>
      <c r="D249" s="157"/>
      <c r="E249" s="40" t="s">
        <v>84</v>
      </c>
    </row>
    <row r="250" spans="2:5" x14ac:dyDescent="0.3">
      <c r="B250" s="157" t="s">
        <v>43</v>
      </c>
      <c r="C250" s="157"/>
      <c r="D250" s="157"/>
      <c r="E250" s="40" t="s">
        <v>88</v>
      </c>
    </row>
    <row r="251" spans="2:5" x14ac:dyDescent="0.3">
      <c r="B251" s="157" t="s">
        <v>44</v>
      </c>
      <c r="C251" s="157"/>
      <c r="D251" s="157"/>
      <c r="E251" s="40" t="s">
        <v>84</v>
      </c>
    </row>
    <row r="252" spans="2:5" ht="28.8" x14ac:dyDescent="0.3">
      <c r="B252" s="157" t="s">
        <v>89</v>
      </c>
      <c r="C252" s="157"/>
      <c r="D252" s="157"/>
      <c r="E252" s="104" t="s">
        <v>90</v>
      </c>
    </row>
    <row r="253" spans="2:5" x14ac:dyDescent="0.3">
      <c r="B253" s="157" t="s">
        <v>91</v>
      </c>
      <c r="C253" s="157"/>
      <c r="D253" s="157"/>
      <c r="E253" s="42" t="s">
        <v>92</v>
      </c>
    </row>
    <row r="276" spans="2:5" ht="15.6" x14ac:dyDescent="0.3">
      <c r="B276" s="112" t="s">
        <v>4</v>
      </c>
      <c r="C276" s="112"/>
      <c r="D276" s="112"/>
      <c r="E276" s="112"/>
    </row>
    <row r="277" spans="2:5" x14ac:dyDescent="0.3">
      <c r="B277" s="36" t="s">
        <v>47</v>
      </c>
      <c r="C277" s="37"/>
      <c r="D277" s="38"/>
      <c r="E277" s="39" t="s">
        <v>95</v>
      </c>
    </row>
    <row r="278" spans="2:5" x14ac:dyDescent="0.3">
      <c r="B278" s="157" t="s">
        <v>45</v>
      </c>
      <c r="C278" s="157"/>
      <c r="D278" s="157"/>
      <c r="E278" s="40" t="s">
        <v>64</v>
      </c>
    </row>
    <row r="279" spans="2:5" x14ac:dyDescent="0.3">
      <c r="B279" s="157" t="s">
        <v>28</v>
      </c>
      <c r="C279" s="157"/>
      <c r="D279" s="157"/>
      <c r="E279" s="40" t="s">
        <v>96</v>
      </c>
    </row>
    <row r="280" spans="2:5" x14ac:dyDescent="0.3">
      <c r="B280" s="158" t="s">
        <v>46</v>
      </c>
      <c r="C280" s="158"/>
      <c r="D280" s="158"/>
      <c r="E280" s="40" t="s">
        <v>97</v>
      </c>
    </row>
    <row r="281" spans="2:5" x14ac:dyDescent="0.3">
      <c r="B281" s="159" t="s">
        <v>29</v>
      </c>
      <c r="C281" s="159"/>
      <c r="D281" s="159"/>
      <c r="E281" s="41">
        <v>10200901</v>
      </c>
    </row>
    <row r="282" spans="2:5" x14ac:dyDescent="0.3">
      <c r="B282" s="158" t="s">
        <v>30</v>
      </c>
      <c r="C282" s="158"/>
      <c r="D282" s="158"/>
      <c r="E282" s="40" t="s">
        <v>98</v>
      </c>
    </row>
    <row r="283" spans="2:5" x14ac:dyDescent="0.3">
      <c r="B283" s="157" t="s">
        <v>3</v>
      </c>
      <c r="C283" s="157"/>
      <c r="D283" s="157"/>
      <c r="E283" s="40" t="s">
        <v>85</v>
      </c>
    </row>
    <row r="284" spans="2:5" x14ac:dyDescent="0.3">
      <c r="B284" s="157" t="s">
        <v>31</v>
      </c>
      <c r="C284" s="157"/>
      <c r="D284" s="157"/>
      <c r="E284" s="40">
        <v>1986</v>
      </c>
    </row>
    <row r="285" spans="2:5" x14ac:dyDescent="0.3">
      <c r="B285" s="157" t="s">
        <v>32</v>
      </c>
      <c r="C285" s="157"/>
      <c r="D285" s="157"/>
      <c r="E285" s="40">
        <v>2001</v>
      </c>
    </row>
    <row r="286" spans="2:5" ht="28.8" x14ac:dyDescent="0.3">
      <c r="B286" s="157" t="s">
        <v>33</v>
      </c>
      <c r="C286" s="157"/>
      <c r="D286" s="157"/>
      <c r="E286" s="104" t="s">
        <v>86</v>
      </c>
    </row>
    <row r="287" spans="2:5" x14ac:dyDescent="0.3">
      <c r="B287" s="157" t="s">
        <v>34</v>
      </c>
      <c r="C287" s="157"/>
      <c r="D287" s="157"/>
      <c r="E287" s="40" t="s">
        <v>69</v>
      </c>
    </row>
    <row r="288" spans="2:5" x14ac:dyDescent="0.3">
      <c r="B288" s="160" t="s">
        <v>35</v>
      </c>
      <c r="C288" s="160"/>
      <c r="D288" s="160"/>
      <c r="E288" s="40" t="s">
        <v>69</v>
      </c>
    </row>
    <row r="289" spans="2:5" x14ac:dyDescent="0.3">
      <c r="B289" s="158" t="s">
        <v>36</v>
      </c>
      <c r="C289" s="158"/>
      <c r="D289" s="158"/>
      <c r="E289" s="40" t="s">
        <v>69</v>
      </c>
    </row>
    <row r="290" spans="2:5" x14ac:dyDescent="0.3">
      <c r="B290" s="158" t="s">
        <v>37</v>
      </c>
      <c r="C290" s="158"/>
      <c r="D290" s="158"/>
      <c r="E290" s="40">
        <v>26.71</v>
      </c>
    </row>
    <row r="291" spans="2:5" x14ac:dyDescent="0.3">
      <c r="B291" s="158" t="s">
        <v>38</v>
      </c>
      <c r="C291" s="158"/>
      <c r="D291" s="158"/>
      <c r="E291" s="40">
        <v>21</v>
      </c>
    </row>
    <row r="292" spans="2:5" x14ac:dyDescent="0.3">
      <c r="B292" s="158" t="s">
        <v>39</v>
      </c>
      <c r="C292" s="158"/>
      <c r="D292" s="158"/>
      <c r="E292" s="40" t="s">
        <v>71</v>
      </c>
    </row>
    <row r="293" spans="2:5" x14ac:dyDescent="0.3">
      <c r="B293" s="157" t="s">
        <v>41</v>
      </c>
      <c r="C293" s="157"/>
      <c r="D293" s="157"/>
      <c r="E293" s="40" t="s">
        <v>88</v>
      </c>
    </row>
    <row r="294" spans="2:5" x14ac:dyDescent="0.3">
      <c r="B294" s="157" t="s">
        <v>42</v>
      </c>
      <c r="C294" s="157"/>
      <c r="D294" s="157"/>
      <c r="E294" s="40" t="s">
        <v>98</v>
      </c>
    </row>
    <row r="295" spans="2:5" x14ac:dyDescent="0.3">
      <c r="B295" s="157" t="s">
        <v>43</v>
      </c>
      <c r="C295" s="157"/>
      <c r="D295" s="157"/>
      <c r="E295" s="40" t="s">
        <v>88</v>
      </c>
    </row>
    <row r="296" spans="2:5" x14ac:dyDescent="0.3">
      <c r="B296" s="157" t="s">
        <v>44</v>
      </c>
      <c r="C296" s="157"/>
      <c r="D296" s="157"/>
      <c r="E296" s="43" t="s">
        <v>98</v>
      </c>
    </row>
    <row r="297" spans="2:5" ht="28.8" x14ac:dyDescent="0.3">
      <c r="B297" s="157" t="s">
        <v>89</v>
      </c>
      <c r="C297" s="157"/>
      <c r="D297" s="157"/>
      <c r="E297" s="104" t="s">
        <v>90</v>
      </c>
    </row>
    <row r="298" spans="2:5" x14ac:dyDescent="0.3">
      <c r="B298" s="157" t="s">
        <v>91</v>
      </c>
      <c r="C298" s="157"/>
      <c r="D298" s="157"/>
      <c r="E298" s="42" t="s">
        <v>92</v>
      </c>
    </row>
    <row r="323" spans="2:5" ht="15.6" x14ac:dyDescent="0.3">
      <c r="B323" s="112" t="s">
        <v>4</v>
      </c>
      <c r="C323" s="112"/>
      <c r="D323" s="112"/>
      <c r="E323" s="112"/>
    </row>
    <row r="324" spans="2:5" x14ac:dyDescent="0.3">
      <c r="B324" s="36" t="s">
        <v>47</v>
      </c>
      <c r="C324" s="37"/>
      <c r="D324" s="38"/>
      <c r="E324" s="39" t="s">
        <v>99</v>
      </c>
    </row>
    <row r="325" spans="2:5" x14ac:dyDescent="0.3">
      <c r="B325" s="157" t="s">
        <v>45</v>
      </c>
      <c r="C325" s="157"/>
      <c r="D325" s="157"/>
      <c r="E325" s="40" t="s">
        <v>64</v>
      </c>
    </row>
    <row r="326" spans="2:5" x14ac:dyDescent="0.3">
      <c r="B326" s="157" t="s">
        <v>28</v>
      </c>
      <c r="C326" s="157"/>
      <c r="D326" s="157"/>
      <c r="E326" s="40" t="s">
        <v>100</v>
      </c>
    </row>
    <row r="327" spans="2:5" x14ac:dyDescent="0.3">
      <c r="B327" s="158" t="s">
        <v>46</v>
      </c>
      <c r="C327" s="158"/>
      <c r="D327" s="158"/>
      <c r="E327" s="40" t="s">
        <v>101</v>
      </c>
    </row>
    <row r="328" spans="2:5" x14ac:dyDescent="0.3">
      <c r="B328" s="159" t="s">
        <v>29</v>
      </c>
      <c r="C328" s="159"/>
      <c r="D328" s="159"/>
      <c r="E328" s="41">
        <v>10200901</v>
      </c>
    </row>
    <row r="329" spans="2:5" x14ac:dyDescent="0.3">
      <c r="B329" s="158" t="s">
        <v>30</v>
      </c>
      <c r="C329" s="158"/>
      <c r="D329" s="158"/>
      <c r="E329" s="40" t="s">
        <v>98</v>
      </c>
    </row>
    <row r="330" spans="2:5" x14ac:dyDescent="0.3">
      <c r="B330" s="157" t="s">
        <v>3</v>
      </c>
      <c r="C330" s="157"/>
      <c r="D330" s="157"/>
      <c r="E330" s="40" t="s">
        <v>85</v>
      </c>
    </row>
    <row r="331" spans="2:5" x14ac:dyDescent="0.3">
      <c r="B331" s="157" t="s">
        <v>31</v>
      </c>
      <c r="C331" s="157"/>
      <c r="D331" s="157"/>
      <c r="E331" s="40">
        <v>2006</v>
      </c>
    </row>
    <row r="332" spans="2:5" x14ac:dyDescent="0.3">
      <c r="B332" s="157" t="s">
        <v>32</v>
      </c>
      <c r="C332" s="157"/>
      <c r="D332" s="157"/>
      <c r="E332" s="40">
        <v>2006</v>
      </c>
    </row>
    <row r="333" spans="2:5" ht="28.8" x14ac:dyDescent="0.3">
      <c r="B333" s="157" t="s">
        <v>33</v>
      </c>
      <c r="C333" s="157"/>
      <c r="D333" s="157"/>
      <c r="E333" s="104" t="s">
        <v>86</v>
      </c>
    </row>
    <row r="334" spans="2:5" x14ac:dyDescent="0.3">
      <c r="B334" s="157" t="s">
        <v>34</v>
      </c>
      <c r="C334" s="157"/>
      <c r="D334" s="157"/>
      <c r="E334" s="40" t="s">
        <v>69</v>
      </c>
    </row>
    <row r="335" spans="2:5" x14ac:dyDescent="0.3">
      <c r="B335" s="160" t="s">
        <v>35</v>
      </c>
      <c r="C335" s="160"/>
      <c r="D335" s="160"/>
      <c r="E335" s="40" t="s">
        <v>69</v>
      </c>
    </row>
    <row r="336" spans="2:5" x14ac:dyDescent="0.3">
      <c r="B336" s="158" t="s">
        <v>36</v>
      </c>
      <c r="C336" s="158"/>
      <c r="D336" s="158"/>
      <c r="E336" s="40" t="s">
        <v>69</v>
      </c>
    </row>
    <row r="337" spans="2:5" x14ac:dyDescent="0.3">
      <c r="B337" s="158" t="s">
        <v>37</v>
      </c>
      <c r="C337" s="158"/>
      <c r="D337" s="158"/>
      <c r="E337" s="40">
        <v>26.71</v>
      </c>
    </row>
    <row r="338" spans="2:5" x14ac:dyDescent="0.3">
      <c r="B338" s="158" t="s">
        <v>38</v>
      </c>
      <c r="C338" s="158"/>
      <c r="D338" s="158"/>
      <c r="E338" s="40">
        <v>21</v>
      </c>
    </row>
    <row r="339" spans="2:5" x14ac:dyDescent="0.3">
      <c r="B339" s="158" t="s">
        <v>39</v>
      </c>
      <c r="C339" s="158"/>
      <c r="D339" s="158"/>
      <c r="E339" s="40" t="s">
        <v>71</v>
      </c>
    </row>
    <row r="340" spans="2:5" ht="43.2" x14ac:dyDescent="0.3">
      <c r="B340" s="157" t="s">
        <v>40</v>
      </c>
      <c r="C340" s="157"/>
      <c r="D340" s="157"/>
      <c r="E340" s="22" t="s">
        <v>87</v>
      </c>
    </row>
    <row r="341" spans="2:5" x14ac:dyDescent="0.3">
      <c r="B341" s="157" t="s">
        <v>41</v>
      </c>
      <c r="C341" s="157"/>
      <c r="D341" s="157"/>
      <c r="E341" s="40" t="s">
        <v>88</v>
      </c>
    </row>
    <row r="342" spans="2:5" x14ac:dyDescent="0.3">
      <c r="B342" s="157" t="s">
        <v>42</v>
      </c>
      <c r="C342" s="157"/>
      <c r="D342" s="157"/>
      <c r="E342" s="40" t="s">
        <v>98</v>
      </c>
    </row>
    <row r="343" spans="2:5" x14ac:dyDescent="0.3">
      <c r="B343" s="157" t="s">
        <v>43</v>
      </c>
      <c r="C343" s="157"/>
      <c r="D343" s="157"/>
      <c r="E343" s="40" t="s">
        <v>88</v>
      </c>
    </row>
    <row r="344" spans="2:5" x14ac:dyDescent="0.3">
      <c r="B344" s="157" t="s">
        <v>44</v>
      </c>
      <c r="C344" s="157"/>
      <c r="D344" s="157"/>
      <c r="E344" s="40" t="s">
        <v>98</v>
      </c>
    </row>
    <row r="345" spans="2:5" ht="28.8" x14ac:dyDescent="0.3">
      <c r="B345" s="157" t="s">
        <v>89</v>
      </c>
      <c r="C345" s="157"/>
      <c r="D345" s="157"/>
      <c r="E345" s="104" t="s">
        <v>90</v>
      </c>
    </row>
    <row r="346" spans="2:5" x14ac:dyDescent="0.3">
      <c r="B346" s="157" t="s">
        <v>91</v>
      </c>
      <c r="C346" s="157"/>
      <c r="D346" s="157"/>
      <c r="E346" s="42" t="s">
        <v>92</v>
      </c>
    </row>
  </sheetData>
  <mergeCells count="157">
    <mergeCell ref="B343:D343"/>
    <mergeCell ref="B344:D344"/>
    <mergeCell ref="B345:D345"/>
    <mergeCell ref="B346:D346"/>
    <mergeCell ref="B338:D338"/>
    <mergeCell ref="B339:D339"/>
    <mergeCell ref="B340:D340"/>
    <mergeCell ref="B341:D341"/>
    <mergeCell ref="B342:D342"/>
    <mergeCell ref="B333:D333"/>
    <mergeCell ref="B334:D334"/>
    <mergeCell ref="B335:D335"/>
    <mergeCell ref="B336:D336"/>
    <mergeCell ref="B337:D337"/>
    <mergeCell ref="B328:D328"/>
    <mergeCell ref="B329:D329"/>
    <mergeCell ref="B330:D330"/>
    <mergeCell ref="B331:D331"/>
    <mergeCell ref="B332:D332"/>
    <mergeCell ref="B298:D298"/>
    <mergeCell ref="B323:E323"/>
    <mergeCell ref="B325:D325"/>
    <mergeCell ref="B326:D326"/>
    <mergeCell ref="B327:D327"/>
    <mergeCell ref="B293:D293"/>
    <mergeCell ref="B294:D294"/>
    <mergeCell ref="B295:D295"/>
    <mergeCell ref="B296:D296"/>
    <mergeCell ref="B297:D297"/>
    <mergeCell ref="B289:D289"/>
    <mergeCell ref="B290:D290"/>
    <mergeCell ref="B291:D291"/>
    <mergeCell ref="B292:D292"/>
    <mergeCell ref="B284:D284"/>
    <mergeCell ref="B285:D285"/>
    <mergeCell ref="B286:D286"/>
    <mergeCell ref="B287:D287"/>
    <mergeCell ref="B288:D288"/>
    <mergeCell ref="B279:D279"/>
    <mergeCell ref="B280:D280"/>
    <mergeCell ref="B281:D281"/>
    <mergeCell ref="B282:D282"/>
    <mergeCell ref="B283:D283"/>
    <mergeCell ref="B251:D251"/>
    <mergeCell ref="B252:D252"/>
    <mergeCell ref="B253:D253"/>
    <mergeCell ref="B276:E276"/>
    <mergeCell ref="B278:D278"/>
    <mergeCell ref="B247:D247"/>
    <mergeCell ref="B248:D248"/>
    <mergeCell ref="B249:D249"/>
    <mergeCell ref="B250:D250"/>
    <mergeCell ref="B242:D242"/>
    <mergeCell ref="B243:D243"/>
    <mergeCell ref="B244:D244"/>
    <mergeCell ref="B245:D245"/>
    <mergeCell ref="B246:D246"/>
    <mergeCell ref="B237:D237"/>
    <mergeCell ref="B238:D238"/>
    <mergeCell ref="B239:D239"/>
    <mergeCell ref="B240:D240"/>
    <mergeCell ref="B241:D241"/>
    <mergeCell ref="B231:E231"/>
    <mergeCell ref="B233:D233"/>
    <mergeCell ref="B234:D234"/>
    <mergeCell ref="B235:D235"/>
    <mergeCell ref="B236:D236"/>
    <mergeCell ref="B203:D203"/>
    <mergeCell ref="B204:D204"/>
    <mergeCell ref="B205:D205"/>
    <mergeCell ref="B183:E183"/>
    <mergeCell ref="B199:D199"/>
    <mergeCell ref="B200:D200"/>
    <mergeCell ref="B201:D201"/>
    <mergeCell ref="B202:D202"/>
    <mergeCell ref="B194:D194"/>
    <mergeCell ref="B195:D195"/>
    <mergeCell ref="B196:D196"/>
    <mergeCell ref="B197:D197"/>
    <mergeCell ref="B198:D198"/>
    <mergeCell ref="B189:D189"/>
    <mergeCell ref="B190:D190"/>
    <mergeCell ref="B191:D191"/>
    <mergeCell ref="B192:D192"/>
    <mergeCell ref="B193:D193"/>
    <mergeCell ref="B182:E182"/>
    <mergeCell ref="B185:D185"/>
    <mergeCell ref="B186:D186"/>
    <mergeCell ref="B187:D187"/>
    <mergeCell ref="B188:D188"/>
    <mergeCell ref="B69:C69"/>
    <mergeCell ref="B70:C70"/>
    <mergeCell ref="B71:C71"/>
    <mergeCell ref="B72:C72"/>
    <mergeCell ref="B109:D109"/>
    <mergeCell ref="B98:D98"/>
    <mergeCell ref="B113:D113"/>
    <mergeCell ref="B114:D114"/>
    <mergeCell ref="B115:D115"/>
    <mergeCell ref="B99:D99"/>
    <mergeCell ref="B100:D100"/>
    <mergeCell ref="B103:D103"/>
    <mergeCell ref="B102:D102"/>
    <mergeCell ref="B101:D101"/>
    <mergeCell ref="B144:D144"/>
    <mergeCell ref="B135:D135"/>
    <mergeCell ref="B136:D136"/>
    <mergeCell ref="B111:D111"/>
    <mergeCell ref="B112:D112"/>
    <mergeCell ref="C27:D27"/>
    <mergeCell ref="B20:E20"/>
    <mergeCell ref="B21:E21"/>
    <mergeCell ref="B40:E41"/>
    <mergeCell ref="B22:E22"/>
    <mergeCell ref="B23:E23"/>
    <mergeCell ref="B39:E39"/>
    <mergeCell ref="B64:C64"/>
    <mergeCell ref="B65:C65"/>
    <mergeCell ref="B60:E60"/>
    <mergeCell ref="B61:C61"/>
    <mergeCell ref="B62:C62"/>
    <mergeCell ref="B63:C63"/>
    <mergeCell ref="B51:E51"/>
    <mergeCell ref="B52:E52"/>
    <mergeCell ref="B43:E50"/>
    <mergeCell ref="B42:E42"/>
    <mergeCell ref="B66:C66"/>
    <mergeCell ref="B67:C67"/>
    <mergeCell ref="B68:C68"/>
    <mergeCell ref="B83:E83"/>
    <mergeCell ref="B85:E85"/>
    <mergeCell ref="B91:E91"/>
    <mergeCell ref="B96:E96"/>
    <mergeCell ref="B116:D116"/>
    <mergeCell ref="B104:D104"/>
    <mergeCell ref="B108:D108"/>
    <mergeCell ref="B107:D107"/>
    <mergeCell ref="B106:D106"/>
    <mergeCell ref="B105:D105"/>
    <mergeCell ref="B110:D110"/>
    <mergeCell ref="B150:D150"/>
    <mergeCell ref="B151:D151"/>
    <mergeCell ref="B152:D152"/>
    <mergeCell ref="B153:D153"/>
    <mergeCell ref="B133:E133"/>
    <mergeCell ref="B145:D145"/>
    <mergeCell ref="B146:D146"/>
    <mergeCell ref="B147:D147"/>
    <mergeCell ref="B148:D148"/>
    <mergeCell ref="B149:D149"/>
    <mergeCell ref="B139:D139"/>
    <mergeCell ref="B140:D140"/>
    <mergeCell ref="B141:D141"/>
    <mergeCell ref="B142:D142"/>
    <mergeCell ref="B143:D143"/>
    <mergeCell ref="B137:D137"/>
    <mergeCell ref="B138:D138"/>
  </mergeCells>
  <dataValidations count="6">
    <dataValidation operator="greaterThan" allowBlank="1" showInputMessage="1" showErrorMessage="1" sqref="D53:E53"/>
    <dataValidation type="list" allowBlank="1" showInputMessage="1" showErrorMessage="1" sqref="D58:E58 D69:E71">
      <formula1>N°</formula1>
    </dataValidation>
    <dataValidation type="whole" operator="greaterThanOrEqual" allowBlank="1" showInputMessage="1" showErrorMessage="1" sqref="D72:E81">
      <formula1>0</formula1>
    </dataValidation>
    <dataValidation type="whole" operator="greaterThan" allowBlank="1" showInputMessage="1" showErrorMessage="1" sqref="E104 E141 E191 E239 E284 E331">
      <formula1>0</formula1>
    </dataValidation>
    <dataValidation type="list" allowBlank="1" showInputMessage="1" showErrorMessage="1" sqref="E98 E135 E185 E233 E278 E325">
      <formula1>TIPO_FUENTE</formula1>
    </dataValidation>
    <dataValidation type="decimal" operator="greaterThanOrEqual" allowBlank="1" showInputMessage="1" showErrorMessage="1" sqref="E110:E111 E147:E148 E197:E198 E245:E246 E290:E291 E337:E338">
      <formula1>0</formula1>
    </dataValidation>
  </dataValidations>
  <pageMargins left="0.7" right="0.7" top="0.75" bottom="0.75" header="0.3" footer="0.3"/>
  <pageSetup scale="94" orientation="portrait" verticalDpi="0" r:id="rId1"/>
  <headerFooter differentFirst="1">
    <oddHeader>&amp;L&amp;G&amp;C
Expediente: DFZ-2016-4892-VII-LEY-EI&amp;R&amp;G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'[2]ALT. 10'!#REF!</xm:f>
          </x14:formula1>
          <xm:sqref>E101 E138 E188 E236 E281 E328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2"/>
  <sheetViews>
    <sheetView view="pageLayout" topLeftCell="A7" zoomScaleNormal="100" workbookViewId="0">
      <selection activeCell="J16" sqref="J16"/>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 min="9" max="9" width="9.33203125" bestFit="1" customWidth="1"/>
  </cols>
  <sheetData>
    <row r="3" spans="2:10" x14ac:dyDescent="0.3">
      <c r="C3" s="161" t="e">
        <f>Datos!#REF!</f>
        <v>#REF!</v>
      </c>
      <c r="D3" s="161"/>
      <c r="E3" s="161"/>
      <c r="F3" s="161"/>
      <c r="G3" s="161"/>
      <c r="H3" s="161"/>
      <c r="I3" s="161"/>
    </row>
    <row r="6" spans="2:10" ht="15.6" x14ac:dyDescent="0.3">
      <c r="B6" s="162" t="s">
        <v>4</v>
      </c>
      <c r="C6" s="162"/>
      <c r="D6" s="162"/>
      <c r="E6" s="162"/>
      <c r="F6" s="162"/>
      <c r="G6" s="162"/>
      <c r="H6" s="162"/>
      <c r="I6" s="162"/>
      <c r="J6" s="162"/>
    </row>
    <row r="7" spans="2:10" x14ac:dyDescent="0.3">
      <c r="B7" s="163"/>
      <c r="C7" s="163"/>
      <c r="D7" s="163"/>
      <c r="E7" s="163"/>
    </row>
    <row r="8" spans="2:10" ht="15.6" x14ac:dyDescent="0.3">
      <c r="B8" s="164" t="s">
        <v>58</v>
      </c>
      <c r="C8" s="164"/>
      <c r="D8" s="164"/>
      <c r="E8" s="164"/>
    </row>
    <row r="9" spans="2:10" x14ac:dyDescent="0.3">
      <c r="B9" s="168" t="s">
        <v>48</v>
      </c>
      <c r="C9" s="168"/>
      <c r="D9" s="168"/>
      <c r="E9" s="31" t="s">
        <v>49</v>
      </c>
      <c r="F9" s="31" t="s">
        <v>1</v>
      </c>
      <c r="G9" s="31" t="s">
        <v>2</v>
      </c>
      <c r="H9" s="31" t="s">
        <v>0</v>
      </c>
      <c r="I9" s="31" t="s">
        <v>50</v>
      </c>
      <c r="J9" s="10"/>
    </row>
    <row r="10" spans="2:10" x14ac:dyDescent="0.3">
      <c r="B10" s="165" t="s">
        <v>65</v>
      </c>
      <c r="C10" s="165" t="s">
        <v>66</v>
      </c>
      <c r="D10" s="3" t="s">
        <v>33</v>
      </c>
      <c r="E10" s="3">
        <v>10</v>
      </c>
      <c r="F10" s="3">
        <v>8</v>
      </c>
      <c r="G10" s="3">
        <v>10</v>
      </c>
      <c r="H10" s="3">
        <v>8</v>
      </c>
      <c r="I10" s="3" t="s">
        <v>76</v>
      </c>
      <c r="J10" s="10"/>
    </row>
    <row r="11" spans="2:10" x14ac:dyDescent="0.3">
      <c r="B11" s="166"/>
      <c r="C11" s="166"/>
      <c r="D11" s="4" t="s">
        <v>34</v>
      </c>
      <c r="E11" s="3"/>
      <c r="F11" s="3"/>
      <c r="G11" s="3"/>
      <c r="H11" s="3"/>
      <c r="I11" s="3"/>
      <c r="J11" s="10"/>
    </row>
    <row r="12" spans="2:10" x14ac:dyDescent="0.3">
      <c r="B12" s="166"/>
      <c r="C12" s="166"/>
      <c r="D12" s="9" t="s">
        <v>35</v>
      </c>
      <c r="E12" s="3"/>
      <c r="F12" s="3"/>
      <c r="G12" s="3"/>
      <c r="H12" s="3"/>
      <c r="I12" s="3"/>
      <c r="J12" s="10"/>
    </row>
    <row r="13" spans="2:10" x14ac:dyDescent="0.3">
      <c r="B13" s="167"/>
      <c r="C13" s="167"/>
      <c r="D13" s="4" t="s">
        <v>36</v>
      </c>
      <c r="E13" s="3"/>
      <c r="F13" s="3"/>
      <c r="G13" s="3"/>
      <c r="H13" s="3"/>
      <c r="I13" s="3"/>
      <c r="J13" s="10"/>
    </row>
    <row r="14" spans="2:10" x14ac:dyDescent="0.3">
      <c r="B14" s="165" t="s">
        <v>73</v>
      </c>
      <c r="C14" s="165" t="s">
        <v>74</v>
      </c>
      <c r="D14" s="3" t="s">
        <v>33</v>
      </c>
      <c r="E14" s="3">
        <v>10</v>
      </c>
      <c r="F14" s="3">
        <v>8</v>
      </c>
      <c r="G14" s="3">
        <v>10</v>
      </c>
      <c r="H14" s="3">
        <v>8</v>
      </c>
      <c r="I14" s="3" t="s">
        <v>76</v>
      </c>
    </row>
    <row r="15" spans="2:10" x14ac:dyDescent="0.3">
      <c r="B15" s="166"/>
      <c r="C15" s="166"/>
      <c r="D15" s="4" t="s">
        <v>34</v>
      </c>
      <c r="E15" s="3"/>
      <c r="F15" s="3"/>
      <c r="G15" s="3"/>
      <c r="H15" s="3"/>
      <c r="I15" s="3"/>
    </row>
    <row r="16" spans="2:10" x14ac:dyDescent="0.3">
      <c r="B16" s="166"/>
      <c r="C16" s="166"/>
      <c r="D16" s="9" t="s">
        <v>35</v>
      </c>
      <c r="E16" s="3"/>
      <c r="F16" s="3"/>
      <c r="G16" s="3"/>
      <c r="H16" s="3"/>
      <c r="I16" s="3"/>
    </row>
    <row r="17" spans="2:9" x14ac:dyDescent="0.3">
      <c r="B17" s="167"/>
      <c r="C17" s="167"/>
      <c r="D17" s="4" t="s">
        <v>36</v>
      </c>
      <c r="E17" s="3"/>
      <c r="F17" s="3"/>
      <c r="G17" s="3"/>
      <c r="H17" s="3"/>
      <c r="I17" s="3"/>
    </row>
    <row r="18" spans="2:9" ht="15" thickBot="1" x14ac:dyDescent="0.35"/>
    <row r="19" spans="2:9" ht="16.2" thickBot="1" x14ac:dyDescent="0.35">
      <c r="B19" s="154" t="s">
        <v>93</v>
      </c>
      <c r="C19" s="155"/>
      <c r="D19" s="155"/>
      <c r="E19" s="156"/>
    </row>
    <row r="20" spans="2:9" x14ac:dyDescent="0.3">
      <c r="B20" s="168" t="s">
        <v>48</v>
      </c>
      <c r="C20" s="168"/>
      <c r="D20" s="168"/>
      <c r="E20" s="31" t="s">
        <v>49</v>
      </c>
      <c r="F20" s="31" t="s">
        <v>1</v>
      </c>
      <c r="G20" s="31" t="s">
        <v>2</v>
      </c>
      <c r="H20" s="31" t="s">
        <v>0</v>
      </c>
      <c r="I20" s="31" t="s">
        <v>50</v>
      </c>
    </row>
    <row r="21" spans="2:9" x14ac:dyDescent="0.3">
      <c r="B21" s="165" t="s">
        <v>65</v>
      </c>
      <c r="C21" s="165" t="s">
        <v>83</v>
      </c>
      <c r="D21" s="3" t="s">
        <v>33</v>
      </c>
      <c r="E21" s="4">
        <v>10</v>
      </c>
      <c r="F21" s="4">
        <v>10</v>
      </c>
      <c r="G21" s="4"/>
      <c r="H21" s="4">
        <v>8</v>
      </c>
      <c r="I21" s="4" t="s">
        <v>76</v>
      </c>
    </row>
    <row r="22" spans="2:9" x14ac:dyDescent="0.3">
      <c r="B22" s="166"/>
      <c r="C22" s="166"/>
      <c r="D22" s="4" t="s">
        <v>34</v>
      </c>
      <c r="E22" s="4"/>
      <c r="F22" s="4"/>
      <c r="G22" s="4"/>
      <c r="H22" s="4"/>
      <c r="I22" s="4"/>
    </row>
    <row r="23" spans="2:9" x14ac:dyDescent="0.3">
      <c r="B23" s="166"/>
      <c r="C23" s="166"/>
      <c r="D23" s="9" t="s">
        <v>35</v>
      </c>
      <c r="E23" s="4"/>
      <c r="F23" s="4"/>
      <c r="G23" s="4"/>
      <c r="H23" s="4"/>
      <c r="I23" s="4"/>
    </row>
    <row r="24" spans="2:9" x14ac:dyDescent="0.3">
      <c r="B24" s="167"/>
      <c r="C24" s="167"/>
      <c r="D24" s="4" t="s">
        <v>36</v>
      </c>
      <c r="E24" s="4"/>
      <c r="F24" s="4"/>
      <c r="G24" s="4"/>
      <c r="H24" s="4"/>
      <c r="I24" s="4"/>
    </row>
    <row r="25" spans="2:9" x14ac:dyDescent="0.3">
      <c r="B25" s="165" t="s">
        <v>73</v>
      </c>
      <c r="C25" s="165" t="s">
        <v>94</v>
      </c>
      <c r="D25" s="3" t="s">
        <v>33</v>
      </c>
      <c r="E25" s="4">
        <v>10</v>
      </c>
      <c r="F25" s="4">
        <v>10</v>
      </c>
      <c r="G25" s="4"/>
      <c r="H25" s="4">
        <v>8</v>
      </c>
      <c r="I25" s="4" t="s">
        <v>76</v>
      </c>
    </row>
    <row r="26" spans="2:9" x14ac:dyDescent="0.3">
      <c r="B26" s="166"/>
      <c r="C26" s="166"/>
      <c r="D26" s="4" t="s">
        <v>34</v>
      </c>
      <c r="E26" s="4"/>
      <c r="F26" s="4"/>
      <c r="G26" s="4"/>
      <c r="H26" s="4"/>
      <c r="I26" s="4"/>
    </row>
    <row r="27" spans="2:9" x14ac:dyDescent="0.3">
      <c r="B27" s="166"/>
      <c r="C27" s="166"/>
      <c r="D27" s="9" t="s">
        <v>35</v>
      </c>
      <c r="E27" s="4"/>
      <c r="F27" s="4"/>
      <c r="G27" s="4"/>
      <c r="H27" s="4"/>
      <c r="I27" s="4"/>
    </row>
    <row r="28" spans="2:9" x14ac:dyDescent="0.3">
      <c r="B28" s="167"/>
      <c r="C28" s="167"/>
      <c r="D28" s="4" t="s">
        <v>36</v>
      </c>
      <c r="E28" s="4"/>
      <c r="F28" s="4"/>
      <c r="G28" s="4"/>
      <c r="H28" s="4"/>
      <c r="I28" s="4"/>
    </row>
    <row r="29" spans="2:9" x14ac:dyDescent="0.3">
      <c r="B29" s="165" t="s">
        <v>96</v>
      </c>
      <c r="C29" s="165" t="s">
        <v>97</v>
      </c>
      <c r="D29" s="3" t="s">
        <v>33</v>
      </c>
      <c r="E29" s="4">
        <v>10</v>
      </c>
      <c r="F29" s="4">
        <v>10</v>
      </c>
      <c r="G29" s="4"/>
      <c r="H29" s="4">
        <v>8</v>
      </c>
      <c r="I29" s="4" t="s">
        <v>76</v>
      </c>
    </row>
    <row r="30" spans="2:9" x14ac:dyDescent="0.3">
      <c r="B30" s="166"/>
      <c r="C30" s="166"/>
      <c r="D30" s="4" t="s">
        <v>34</v>
      </c>
      <c r="E30" s="4"/>
      <c r="F30" s="4"/>
      <c r="G30" s="4"/>
      <c r="H30" s="4"/>
      <c r="I30" s="4"/>
    </row>
    <row r="31" spans="2:9" x14ac:dyDescent="0.3">
      <c r="B31" s="166"/>
      <c r="C31" s="166"/>
      <c r="D31" s="9" t="s">
        <v>35</v>
      </c>
      <c r="E31" s="4"/>
      <c r="F31" s="4"/>
      <c r="G31" s="4"/>
      <c r="H31" s="4"/>
      <c r="I31" s="4"/>
    </row>
    <row r="32" spans="2:9" x14ac:dyDescent="0.3">
      <c r="B32" s="167"/>
      <c r="C32" s="167"/>
      <c r="D32" s="4" t="s">
        <v>36</v>
      </c>
      <c r="E32" s="4"/>
      <c r="F32" s="4"/>
      <c r="G32" s="4"/>
      <c r="H32" s="4"/>
      <c r="I32" s="4"/>
    </row>
    <row r="33" spans="2:9" x14ac:dyDescent="0.3">
      <c r="B33" s="165" t="s">
        <v>100</v>
      </c>
      <c r="C33" s="165" t="s">
        <v>101</v>
      </c>
      <c r="D33" s="3" t="s">
        <v>33</v>
      </c>
      <c r="E33" s="4">
        <v>10</v>
      </c>
      <c r="F33" s="4">
        <v>10</v>
      </c>
      <c r="G33" s="4"/>
      <c r="H33" s="4">
        <v>8</v>
      </c>
      <c r="I33" s="4" t="s">
        <v>76</v>
      </c>
    </row>
    <row r="34" spans="2:9" x14ac:dyDescent="0.3">
      <c r="B34" s="166"/>
      <c r="C34" s="166"/>
      <c r="D34" s="4" t="s">
        <v>34</v>
      </c>
      <c r="E34" s="4"/>
      <c r="F34" s="4"/>
      <c r="G34" s="4"/>
      <c r="H34" s="4"/>
      <c r="I34" s="4"/>
    </row>
    <row r="35" spans="2:9" x14ac:dyDescent="0.3">
      <c r="B35" s="166"/>
      <c r="C35" s="166"/>
      <c r="D35" s="9" t="s">
        <v>35</v>
      </c>
      <c r="E35" s="4"/>
      <c r="F35" s="4"/>
      <c r="G35" s="4"/>
      <c r="H35" s="4"/>
      <c r="I35" s="4"/>
    </row>
    <row r="36" spans="2:9" x14ac:dyDescent="0.3">
      <c r="B36" s="167"/>
      <c r="C36" s="167"/>
      <c r="D36" s="4" t="s">
        <v>36</v>
      </c>
      <c r="E36" s="4"/>
      <c r="F36" s="4"/>
      <c r="G36" s="4"/>
      <c r="H36" s="4"/>
      <c r="I36" s="4"/>
    </row>
    <row r="37" spans="2:9" ht="14.4" customHeight="1" x14ac:dyDescent="0.3"/>
    <row r="42" spans="2:9" ht="14.4" customHeight="1" x14ac:dyDescent="0.3"/>
  </sheetData>
  <mergeCells count="19">
    <mergeCell ref="B29:B32"/>
    <mergeCell ref="C29:C32"/>
    <mergeCell ref="B33:B36"/>
    <mergeCell ref="C33:C36"/>
    <mergeCell ref="B20:D20"/>
    <mergeCell ref="B21:B24"/>
    <mergeCell ref="C21:C24"/>
    <mergeCell ref="B25:B28"/>
    <mergeCell ref="C25:C28"/>
    <mergeCell ref="C3:I3"/>
    <mergeCell ref="B6:J6"/>
    <mergeCell ref="B7:E7"/>
    <mergeCell ref="B8:E8"/>
    <mergeCell ref="B19:E19"/>
    <mergeCell ref="B10:B13"/>
    <mergeCell ref="C10:C13"/>
    <mergeCell ref="B9:D9"/>
    <mergeCell ref="B14:B17"/>
    <mergeCell ref="C14:C17"/>
  </mergeCells>
  <dataValidations count="2">
    <dataValidation type="list" allowBlank="1" showInputMessage="1" showErrorMessage="1" sqref="I10 I14 I21 I25 I29 I33">
      <formula1>"1,2,3,4,5,6,7,8,9,10,11,Otro,N/A"</formula1>
    </dataValidation>
    <dataValidation type="list" allowBlank="1" showInputMessage="1" showErrorMessage="1" sqref="E10:H17 I11:I13 I15:I17 E21:H36 I22:I24 I26:I28 I30:I32 I34:I36">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96"/>
  <sheetViews>
    <sheetView showGridLines="0" view="pageBreakPreview" topLeftCell="H43" zoomScale="55" zoomScaleNormal="100" zoomScaleSheetLayoutView="55" zoomScalePageLayoutView="70" workbookViewId="0">
      <selection activeCell="J53" sqref="J53:T97"/>
    </sheetView>
  </sheetViews>
  <sheetFormatPr baseColWidth="10" defaultColWidth="11.44140625" defaultRowHeight="13.2" x14ac:dyDescent="0.3"/>
  <cols>
    <col min="1" max="1" width="6.44140625" style="48" customWidth="1"/>
    <col min="2" max="2" width="12.88671875" style="48" customWidth="1"/>
    <col min="3" max="3" width="20.44140625" style="48" customWidth="1"/>
    <col min="4" max="4" width="33.6640625" style="48" customWidth="1"/>
    <col min="5" max="5" width="38.6640625" style="48" bestFit="1" customWidth="1"/>
    <col min="6" max="6" width="14.6640625" style="48" customWidth="1"/>
    <col min="7" max="7" width="26" style="48" bestFit="1" customWidth="1"/>
    <col min="8" max="8" width="14.6640625" style="48" customWidth="1"/>
    <col min="9" max="9" width="26" style="48" bestFit="1" customWidth="1"/>
    <col min="10" max="12" width="11.44140625" style="48"/>
    <col min="13" max="13" width="34.5546875" style="48" customWidth="1"/>
    <col min="14" max="14" width="27.5546875" style="48" bestFit="1" customWidth="1"/>
    <col min="15" max="17" width="6.33203125" style="48" customWidth="1"/>
    <col min="18" max="18" width="39.109375" style="48" bestFit="1" customWidth="1"/>
    <col min="19" max="19" width="2.6640625" style="48" customWidth="1"/>
    <col min="20" max="20" width="12.109375" style="48" bestFit="1" customWidth="1"/>
    <col min="21" max="21" width="21.5546875" style="48" customWidth="1"/>
    <col min="22" max="22" width="52.33203125" style="48" customWidth="1"/>
    <col min="23" max="59" width="11.44140625" style="48"/>
    <col min="60" max="60" width="11.44140625" style="48" customWidth="1"/>
    <col min="61" max="16384" width="11.44140625" style="48"/>
  </cols>
  <sheetData>
    <row r="1" spans="1:22" x14ac:dyDescent="0.25">
      <c r="B1" s="49"/>
    </row>
    <row r="2" spans="1:22" x14ac:dyDescent="0.3">
      <c r="E2" s="50"/>
      <c r="F2" s="50"/>
    </row>
    <row r="3" spans="1:22" x14ac:dyDescent="0.3">
      <c r="E3" s="50"/>
      <c r="F3" s="51"/>
    </row>
    <row r="4" spans="1:22" x14ac:dyDescent="0.3">
      <c r="E4" s="50"/>
      <c r="F4" s="50"/>
    </row>
    <row r="5" spans="1:22" ht="13.8" thickBot="1" x14ac:dyDescent="0.35"/>
    <row r="6" spans="1:22" ht="16.2" thickBot="1" x14ac:dyDescent="0.35">
      <c r="B6" s="112" t="s">
        <v>102</v>
      </c>
      <c r="C6" s="112"/>
      <c r="D6" s="112"/>
      <c r="E6" s="112"/>
      <c r="F6" s="112"/>
      <c r="T6" s="169" t="s">
        <v>103</v>
      </c>
      <c r="U6" s="170"/>
      <c r="V6" s="171"/>
    </row>
    <row r="7" spans="1:22" ht="15" thickBot="1" x14ac:dyDescent="0.35">
      <c r="B7" s="172" t="s">
        <v>104</v>
      </c>
      <c r="C7" s="173"/>
      <c r="D7" s="173"/>
      <c r="E7" s="174"/>
      <c r="F7" s="52" t="s">
        <v>49</v>
      </c>
      <c r="G7" s="53" t="s">
        <v>1</v>
      </c>
      <c r="H7" s="53" t="s">
        <v>2</v>
      </c>
      <c r="I7" s="54" t="s">
        <v>0</v>
      </c>
      <c r="K7" s="172" t="s">
        <v>105</v>
      </c>
      <c r="L7" s="173"/>
      <c r="M7" s="173"/>
      <c r="N7" s="174"/>
      <c r="O7" s="52" t="s">
        <v>49</v>
      </c>
      <c r="P7" s="53" t="s">
        <v>1</v>
      </c>
      <c r="Q7" s="53" t="s">
        <v>2</v>
      </c>
      <c r="R7" s="54" t="s">
        <v>0</v>
      </c>
      <c r="T7" s="55" t="s">
        <v>106</v>
      </c>
      <c r="U7" s="56" t="s">
        <v>107</v>
      </c>
      <c r="V7" s="57" t="s">
        <v>108</v>
      </c>
    </row>
    <row r="8" spans="1:22" ht="105.6" x14ac:dyDescent="0.25">
      <c r="A8" s="58"/>
      <c r="B8" s="175" t="s">
        <v>109</v>
      </c>
      <c r="C8" s="176"/>
      <c r="D8" s="176"/>
      <c r="E8" s="59" t="s">
        <v>110</v>
      </c>
      <c r="F8" s="181" t="s">
        <v>111</v>
      </c>
      <c r="G8" s="182"/>
      <c r="H8" s="182"/>
      <c r="I8" s="183"/>
      <c r="K8" s="175" t="s">
        <v>109</v>
      </c>
      <c r="L8" s="176"/>
      <c r="M8" s="176"/>
      <c r="N8" s="59" t="s">
        <v>110</v>
      </c>
      <c r="O8" s="181"/>
      <c r="P8" s="182"/>
      <c r="Q8" s="182"/>
      <c r="R8" s="183"/>
      <c r="T8" s="60" t="s">
        <v>0</v>
      </c>
      <c r="U8" s="61" t="s">
        <v>112</v>
      </c>
      <c r="V8" s="62" t="s">
        <v>113</v>
      </c>
    </row>
    <row r="9" spans="1:22" ht="52.8" x14ac:dyDescent="0.25">
      <c r="A9" s="58"/>
      <c r="B9" s="177"/>
      <c r="C9" s="178"/>
      <c r="D9" s="178"/>
      <c r="E9" s="63" t="s">
        <v>114</v>
      </c>
      <c r="F9" s="184"/>
      <c r="G9" s="185"/>
      <c r="H9" s="185"/>
      <c r="I9" s="186"/>
      <c r="K9" s="177"/>
      <c r="L9" s="178"/>
      <c r="M9" s="178"/>
      <c r="N9" s="63" t="s">
        <v>114</v>
      </c>
      <c r="O9" s="184"/>
      <c r="P9" s="185"/>
      <c r="Q9" s="185"/>
      <c r="R9" s="186"/>
      <c r="T9" s="64" t="s">
        <v>1</v>
      </c>
      <c r="U9" s="65" t="s">
        <v>115</v>
      </c>
      <c r="V9" s="66" t="s">
        <v>116</v>
      </c>
    </row>
    <row r="10" spans="1:22" ht="53.4" thickBot="1" x14ac:dyDescent="0.3">
      <c r="A10" s="58"/>
      <c r="B10" s="179"/>
      <c r="C10" s="180"/>
      <c r="D10" s="180"/>
      <c r="E10" s="67" t="s">
        <v>117</v>
      </c>
      <c r="F10" s="196"/>
      <c r="G10" s="197"/>
      <c r="H10" s="197"/>
      <c r="I10" s="198"/>
      <c r="K10" s="179"/>
      <c r="L10" s="180"/>
      <c r="M10" s="180"/>
      <c r="N10" s="67" t="s">
        <v>117</v>
      </c>
      <c r="O10" s="196" t="s">
        <v>111</v>
      </c>
      <c r="P10" s="197"/>
      <c r="Q10" s="197"/>
      <c r="R10" s="198"/>
      <c r="T10" s="64" t="s">
        <v>49</v>
      </c>
      <c r="U10" s="65" t="s">
        <v>118</v>
      </c>
      <c r="V10" s="66" t="s">
        <v>116</v>
      </c>
    </row>
    <row r="11" spans="1:22" ht="13.8" thickBot="1" x14ac:dyDescent="0.3">
      <c r="A11" s="58"/>
      <c r="B11" s="175" t="s">
        <v>119</v>
      </c>
      <c r="C11" s="176"/>
      <c r="D11" s="176"/>
      <c r="E11" s="59" t="s">
        <v>120</v>
      </c>
      <c r="F11" s="68"/>
      <c r="G11" s="69" t="s">
        <v>69</v>
      </c>
      <c r="H11" s="69"/>
      <c r="I11" s="70">
        <v>1</v>
      </c>
      <c r="K11" s="175" t="s">
        <v>119</v>
      </c>
      <c r="L11" s="176"/>
      <c r="M11" s="176"/>
      <c r="N11" s="59" t="s">
        <v>120</v>
      </c>
      <c r="O11" s="68"/>
      <c r="P11" s="69"/>
      <c r="Q11" s="69"/>
      <c r="R11" s="70">
        <v>3</v>
      </c>
      <c r="T11" s="71" t="s">
        <v>2</v>
      </c>
      <c r="U11" s="72" t="s">
        <v>121</v>
      </c>
      <c r="V11" s="73" t="s">
        <v>121</v>
      </c>
    </row>
    <row r="12" spans="1:22" ht="13.8" thickBot="1" x14ac:dyDescent="0.3">
      <c r="A12" s="58"/>
      <c r="B12" s="179"/>
      <c r="C12" s="180"/>
      <c r="D12" s="180"/>
      <c r="E12" s="67" t="s">
        <v>122</v>
      </c>
      <c r="F12" s="74"/>
      <c r="G12" s="75">
        <v>1</v>
      </c>
      <c r="H12" s="75"/>
      <c r="I12" s="76" t="s">
        <v>69</v>
      </c>
      <c r="K12" s="179"/>
      <c r="L12" s="180"/>
      <c r="M12" s="180"/>
      <c r="N12" s="67" t="s">
        <v>122</v>
      </c>
      <c r="O12" s="74"/>
      <c r="P12" s="75"/>
      <c r="Q12" s="75"/>
      <c r="R12" s="76" t="s">
        <v>69</v>
      </c>
    </row>
    <row r="13" spans="1:22" x14ac:dyDescent="0.25">
      <c r="A13" s="58"/>
      <c r="B13" s="187" t="s">
        <v>123</v>
      </c>
      <c r="C13" s="188"/>
      <c r="D13" s="189"/>
      <c r="E13" s="59" t="s">
        <v>124</v>
      </c>
      <c r="F13" s="199" t="s">
        <v>125</v>
      </c>
      <c r="G13" s="200"/>
      <c r="H13" s="200"/>
      <c r="I13" s="201"/>
      <c r="K13" s="187" t="s">
        <v>123</v>
      </c>
      <c r="L13" s="188"/>
      <c r="M13" s="189"/>
      <c r="N13" s="59" t="s">
        <v>124</v>
      </c>
      <c r="O13" s="199" t="s">
        <v>125</v>
      </c>
      <c r="P13" s="200"/>
      <c r="Q13" s="200"/>
      <c r="R13" s="201"/>
    </row>
    <row r="14" spans="1:22" ht="13.8" thickBot="1" x14ac:dyDescent="0.3">
      <c r="B14" s="193"/>
      <c r="C14" s="194"/>
      <c r="D14" s="195"/>
      <c r="E14" s="67" t="s">
        <v>126</v>
      </c>
      <c r="F14" s="202"/>
      <c r="G14" s="203"/>
      <c r="H14" s="203"/>
      <c r="I14" s="204"/>
      <c r="K14" s="193"/>
      <c r="L14" s="194"/>
      <c r="M14" s="195"/>
      <c r="N14" s="67" t="s">
        <v>126</v>
      </c>
      <c r="O14" s="202"/>
      <c r="P14" s="203"/>
      <c r="Q14" s="203"/>
      <c r="R14" s="204"/>
    </row>
    <row r="15" spans="1:22" x14ac:dyDescent="0.25">
      <c r="B15" s="187" t="s">
        <v>127</v>
      </c>
      <c r="C15" s="188"/>
      <c r="D15" s="189"/>
      <c r="E15" s="59" t="s">
        <v>128</v>
      </c>
      <c r="F15" s="77"/>
      <c r="G15" s="78" t="s">
        <v>129</v>
      </c>
      <c r="H15" s="78"/>
      <c r="I15" s="79" t="s">
        <v>129</v>
      </c>
      <c r="K15" s="187" t="s">
        <v>127</v>
      </c>
      <c r="L15" s="188"/>
      <c r="M15" s="189"/>
      <c r="N15" s="59" t="s">
        <v>128</v>
      </c>
      <c r="O15" s="77"/>
      <c r="P15" s="78"/>
      <c r="Q15" s="78"/>
      <c r="R15" s="79" t="s">
        <v>130</v>
      </c>
    </row>
    <row r="16" spans="1:22" x14ac:dyDescent="0.25">
      <c r="B16" s="190"/>
      <c r="C16" s="191"/>
      <c r="D16" s="192"/>
      <c r="E16" s="63" t="s">
        <v>131</v>
      </c>
      <c r="F16" s="80"/>
      <c r="G16" s="30">
        <v>1</v>
      </c>
      <c r="H16" s="30"/>
      <c r="I16" s="81">
        <v>1</v>
      </c>
      <c r="K16" s="190"/>
      <c r="L16" s="191"/>
      <c r="M16" s="192"/>
      <c r="N16" s="63" t="s">
        <v>131</v>
      </c>
      <c r="O16" s="80"/>
      <c r="P16" s="30"/>
      <c r="Q16" s="30"/>
      <c r="R16" s="81">
        <v>1</v>
      </c>
    </row>
    <row r="17" spans="2:18" ht="13.8" thickBot="1" x14ac:dyDescent="0.3">
      <c r="B17" s="193"/>
      <c r="C17" s="194"/>
      <c r="D17" s="195"/>
      <c r="E17" s="67" t="s">
        <v>132</v>
      </c>
      <c r="F17" s="82"/>
      <c r="G17" s="83" t="s">
        <v>133</v>
      </c>
      <c r="H17" s="83"/>
      <c r="I17" s="84" t="s">
        <v>133</v>
      </c>
      <c r="K17" s="193"/>
      <c r="L17" s="194"/>
      <c r="M17" s="195"/>
      <c r="N17" s="67" t="s">
        <v>132</v>
      </c>
      <c r="O17" s="82"/>
      <c r="P17" s="83"/>
      <c r="Q17" s="83"/>
      <c r="R17" s="84" t="s">
        <v>133</v>
      </c>
    </row>
    <row r="18" spans="2:18" x14ac:dyDescent="0.25">
      <c r="B18" s="175" t="s">
        <v>134</v>
      </c>
      <c r="C18" s="176"/>
      <c r="D18" s="176"/>
      <c r="E18" s="59" t="s">
        <v>135</v>
      </c>
      <c r="F18" s="181" t="s">
        <v>111</v>
      </c>
      <c r="G18" s="182"/>
      <c r="H18" s="182"/>
      <c r="I18" s="183"/>
      <c r="K18" s="175" t="s">
        <v>134</v>
      </c>
      <c r="L18" s="176"/>
      <c r="M18" s="176"/>
      <c r="N18" s="59" t="s">
        <v>135</v>
      </c>
      <c r="O18" s="181"/>
      <c r="P18" s="182"/>
      <c r="Q18" s="182"/>
      <c r="R18" s="183"/>
    </row>
    <row r="19" spans="2:18" ht="13.8" thickBot="1" x14ac:dyDescent="0.3">
      <c r="B19" s="179"/>
      <c r="C19" s="180"/>
      <c r="D19" s="180"/>
      <c r="E19" s="67" t="s">
        <v>136</v>
      </c>
      <c r="F19" s="196"/>
      <c r="G19" s="197"/>
      <c r="H19" s="197"/>
      <c r="I19" s="198"/>
      <c r="K19" s="179"/>
      <c r="L19" s="180"/>
      <c r="M19" s="180"/>
      <c r="N19" s="67" t="s">
        <v>136</v>
      </c>
      <c r="O19" s="196" t="s">
        <v>111</v>
      </c>
      <c r="P19" s="197"/>
      <c r="Q19" s="197"/>
      <c r="R19" s="198"/>
    </row>
    <row r="20" spans="2:18" x14ac:dyDescent="0.25">
      <c r="B20" s="187" t="s">
        <v>137</v>
      </c>
      <c r="C20" s="188"/>
      <c r="D20" s="189"/>
      <c r="E20" s="59" t="s">
        <v>138</v>
      </c>
      <c r="F20" s="213" t="s">
        <v>139</v>
      </c>
      <c r="G20" s="214"/>
      <c r="H20" s="214"/>
      <c r="I20" s="215"/>
      <c r="K20" s="187" t="s">
        <v>137</v>
      </c>
      <c r="L20" s="188"/>
      <c r="M20" s="189"/>
      <c r="N20" s="59" t="s">
        <v>138</v>
      </c>
      <c r="O20" s="213" t="s">
        <v>140</v>
      </c>
      <c r="P20" s="214"/>
      <c r="Q20" s="214"/>
      <c r="R20" s="215"/>
    </row>
    <row r="21" spans="2:18" x14ac:dyDescent="0.25">
      <c r="B21" s="190"/>
      <c r="C21" s="191"/>
      <c r="D21" s="192"/>
      <c r="E21" s="63" t="s">
        <v>141</v>
      </c>
      <c r="F21" s="208"/>
      <c r="G21" s="209"/>
      <c r="H21" s="209"/>
      <c r="I21" s="210"/>
      <c r="K21" s="190"/>
      <c r="L21" s="191"/>
      <c r="M21" s="192"/>
      <c r="N21" s="63" t="s">
        <v>141</v>
      </c>
      <c r="O21" s="216"/>
      <c r="P21" s="217"/>
      <c r="Q21" s="217"/>
      <c r="R21" s="218"/>
    </row>
    <row r="22" spans="2:18" x14ac:dyDescent="0.25">
      <c r="B22" s="190"/>
      <c r="C22" s="191"/>
      <c r="D22" s="192"/>
      <c r="E22" s="63" t="s">
        <v>142</v>
      </c>
      <c r="F22" s="208"/>
      <c r="G22" s="209"/>
      <c r="H22" s="209"/>
      <c r="I22" s="210"/>
      <c r="K22" s="190"/>
      <c r="L22" s="191"/>
      <c r="M22" s="192"/>
      <c r="N22" s="63" t="s">
        <v>142</v>
      </c>
      <c r="O22" s="216"/>
      <c r="P22" s="217"/>
      <c r="Q22" s="217"/>
      <c r="R22" s="218"/>
    </row>
    <row r="23" spans="2:18" ht="13.8" thickBot="1" x14ac:dyDescent="0.3">
      <c r="B23" s="193"/>
      <c r="C23" s="194"/>
      <c r="D23" s="195"/>
      <c r="E23" s="67" t="s">
        <v>143</v>
      </c>
      <c r="F23" s="219"/>
      <c r="G23" s="211"/>
      <c r="H23" s="211"/>
      <c r="I23" s="212"/>
      <c r="K23" s="193"/>
      <c r="L23" s="194"/>
      <c r="M23" s="195"/>
      <c r="N23" s="67" t="s">
        <v>143</v>
      </c>
      <c r="O23" s="220"/>
      <c r="P23" s="221"/>
      <c r="Q23" s="221"/>
      <c r="R23" s="222"/>
    </row>
    <row r="24" spans="2:18" ht="14.4" customHeight="1" x14ac:dyDescent="0.25">
      <c r="B24" s="187" t="s">
        <v>144</v>
      </c>
      <c r="C24" s="188"/>
      <c r="D24" s="189"/>
      <c r="E24" s="59" t="s">
        <v>145</v>
      </c>
      <c r="F24" s="205" t="s">
        <v>146</v>
      </c>
      <c r="G24" s="206"/>
      <c r="H24" s="206"/>
      <c r="I24" s="207"/>
      <c r="K24" s="187" t="s">
        <v>144</v>
      </c>
      <c r="L24" s="188"/>
      <c r="M24" s="189"/>
      <c r="N24" s="59" t="s">
        <v>145</v>
      </c>
      <c r="O24" s="205" t="s">
        <v>146</v>
      </c>
      <c r="P24" s="206"/>
      <c r="Q24" s="206"/>
      <c r="R24" s="207"/>
    </row>
    <row r="25" spans="2:18" ht="14.4" customHeight="1" x14ac:dyDescent="0.25">
      <c r="B25" s="190"/>
      <c r="C25" s="191"/>
      <c r="D25" s="192"/>
      <c r="E25" s="63" t="s">
        <v>147</v>
      </c>
      <c r="F25" s="208"/>
      <c r="G25" s="209"/>
      <c r="H25" s="209"/>
      <c r="I25" s="210"/>
      <c r="K25" s="190"/>
      <c r="L25" s="191"/>
      <c r="M25" s="192"/>
      <c r="N25" s="63" t="s">
        <v>147</v>
      </c>
      <c r="O25" s="208"/>
      <c r="P25" s="209"/>
      <c r="Q25" s="209"/>
      <c r="R25" s="210"/>
    </row>
    <row r="26" spans="2:18" ht="15" customHeight="1" thickBot="1" x14ac:dyDescent="0.3">
      <c r="B26" s="193"/>
      <c r="C26" s="194"/>
      <c r="D26" s="195"/>
      <c r="E26" s="67" t="s">
        <v>148</v>
      </c>
      <c r="F26" s="211"/>
      <c r="G26" s="211"/>
      <c r="H26" s="211"/>
      <c r="I26" s="212"/>
      <c r="K26" s="193"/>
      <c r="L26" s="194"/>
      <c r="M26" s="195"/>
      <c r="N26" s="67" t="s">
        <v>148</v>
      </c>
      <c r="O26" s="211"/>
      <c r="P26" s="211"/>
      <c r="Q26" s="211"/>
      <c r="R26" s="212"/>
    </row>
    <row r="30" spans="2:18" ht="13.8" thickBot="1" x14ac:dyDescent="0.35">
      <c r="B30" s="223" t="s">
        <v>149</v>
      </c>
      <c r="C30" s="223"/>
      <c r="D30" s="223"/>
      <c r="K30" s="223" t="s">
        <v>149</v>
      </c>
      <c r="L30" s="223"/>
      <c r="M30" s="223"/>
    </row>
    <row r="31" spans="2:18" ht="15" thickBot="1" x14ac:dyDescent="0.35">
      <c r="B31" s="172" t="s">
        <v>150</v>
      </c>
      <c r="C31" s="173"/>
      <c r="D31" s="173"/>
      <c r="E31" s="174"/>
      <c r="F31" s="52" t="s">
        <v>49</v>
      </c>
      <c r="G31" s="53" t="s">
        <v>1</v>
      </c>
      <c r="H31" s="53" t="s">
        <v>2</v>
      </c>
      <c r="I31" s="54" t="s">
        <v>0</v>
      </c>
      <c r="K31" s="172" t="s">
        <v>151</v>
      </c>
      <c r="L31" s="173"/>
      <c r="M31" s="173"/>
      <c r="N31" s="174"/>
      <c r="O31" s="52" t="s">
        <v>49</v>
      </c>
      <c r="P31" s="53" t="s">
        <v>1</v>
      </c>
      <c r="Q31" s="53" t="s">
        <v>2</v>
      </c>
      <c r="R31" s="54" t="s">
        <v>0</v>
      </c>
    </row>
    <row r="32" spans="2:18" x14ac:dyDescent="0.25">
      <c r="B32" s="175" t="s">
        <v>109</v>
      </c>
      <c r="C32" s="176"/>
      <c r="D32" s="176"/>
      <c r="E32" s="59" t="s">
        <v>110</v>
      </c>
      <c r="F32" s="181"/>
      <c r="G32" s="182"/>
      <c r="H32" s="182"/>
      <c r="I32" s="183"/>
      <c r="K32" s="175" t="s">
        <v>109</v>
      </c>
      <c r="L32" s="176"/>
      <c r="M32" s="176"/>
      <c r="N32" s="59" t="s">
        <v>110</v>
      </c>
      <c r="O32" s="181"/>
      <c r="P32" s="182"/>
      <c r="Q32" s="182"/>
      <c r="R32" s="183"/>
    </row>
    <row r="33" spans="2:18" x14ac:dyDescent="0.25">
      <c r="B33" s="177"/>
      <c r="C33" s="178"/>
      <c r="D33" s="178"/>
      <c r="E33" s="63" t="s">
        <v>114</v>
      </c>
      <c r="F33" s="184"/>
      <c r="G33" s="185"/>
      <c r="H33" s="185"/>
      <c r="I33" s="186"/>
      <c r="K33" s="177"/>
      <c r="L33" s="178"/>
      <c r="M33" s="178"/>
      <c r="N33" s="63" t="s">
        <v>114</v>
      </c>
      <c r="O33" s="184"/>
      <c r="P33" s="185"/>
      <c r="Q33" s="185"/>
      <c r="R33" s="186"/>
    </row>
    <row r="34" spans="2:18" ht="13.8" thickBot="1" x14ac:dyDescent="0.3">
      <c r="B34" s="179"/>
      <c r="C34" s="180"/>
      <c r="D34" s="180"/>
      <c r="E34" s="67" t="s">
        <v>117</v>
      </c>
      <c r="F34" s="196" t="s">
        <v>111</v>
      </c>
      <c r="G34" s="197"/>
      <c r="H34" s="197"/>
      <c r="I34" s="198"/>
      <c r="K34" s="179"/>
      <c r="L34" s="180"/>
      <c r="M34" s="180"/>
      <c r="N34" s="67" t="s">
        <v>117</v>
      </c>
      <c r="O34" s="196" t="s">
        <v>111</v>
      </c>
      <c r="P34" s="197"/>
      <c r="Q34" s="197"/>
      <c r="R34" s="198"/>
    </row>
    <row r="35" spans="2:18" x14ac:dyDescent="0.25">
      <c r="B35" s="175" t="s">
        <v>119</v>
      </c>
      <c r="C35" s="176"/>
      <c r="D35" s="176"/>
      <c r="E35" s="59" t="s">
        <v>120</v>
      </c>
      <c r="F35" s="68"/>
      <c r="G35" s="69" t="s">
        <v>69</v>
      </c>
      <c r="H35" s="69"/>
      <c r="I35" s="70">
        <v>3</v>
      </c>
      <c r="K35" s="175" t="s">
        <v>119</v>
      </c>
      <c r="L35" s="176"/>
      <c r="M35" s="176"/>
      <c r="N35" s="59" t="s">
        <v>120</v>
      </c>
      <c r="O35" s="68"/>
      <c r="P35" s="69"/>
      <c r="Q35" s="69"/>
      <c r="R35" s="70">
        <v>3</v>
      </c>
    </row>
    <row r="36" spans="2:18" ht="13.8" thickBot="1" x14ac:dyDescent="0.3">
      <c r="B36" s="179"/>
      <c r="C36" s="180"/>
      <c r="D36" s="180"/>
      <c r="E36" s="67" t="s">
        <v>122</v>
      </c>
      <c r="F36" s="74"/>
      <c r="G36" s="75">
        <v>3</v>
      </c>
      <c r="H36" s="75"/>
      <c r="I36" s="76" t="s">
        <v>69</v>
      </c>
      <c r="K36" s="179"/>
      <c r="L36" s="180"/>
      <c r="M36" s="180"/>
      <c r="N36" s="67" t="s">
        <v>122</v>
      </c>
      <c r="O36" s="74"/>
      <c r="P36" s="75"/>
      <c r="Q36" s="75"/>
      <c r="R36" s="76" t="s">
        <v>69</v>
      </c>
    </row>
    <row r="37" spans="2:18" x14ac:dyDescent="0.25">
      <c r="B37" s="187" t="s">
        <v>123</v>
      </c>
      <c r="C37" s="188"/>
      <c r="D37" s="189"/>
      <c r="E37" s="59" t="s">
        <v>124</v>
      </c>
      <c r="F37" s="199" t="s">
        <v>125</v>
      </c>
      <c r="G37" s="200"/>
      <c r="H37" s="200"/>
      <c r="I37" s="201"/>
      <c r="K37" s="187" t="s">
        <v>123</v>
      </c>
      <c r="L37" s="188"/>
      <c r="M37" s="189"/>
      <c r="N37" s="59" t="s">
        <v>124</v>
      </c>
      <c r="O37" s="199" t="s">
        <v>125</v>
      </c>
      <c r="P37" s="200"/>
      <c r="Q37" s="200"/>
      <c r="R37" s="201"/>
    </row>
    <row r="38" spans="2:18" ht="13.8" thickBot="1" x14ac:dyDescent="0.3">
      <c r="B38" s="193"/>
      <c r="C38" s="194"/>
      <c r="D38" s="195"/>
      <c r="E38" s="67" t="s">
        <v>126</v>
      </c>
      <c r="F38" s="202"/>
      <c r="G38" s="203"/>
      <c r="H38" s="203"/>
      <c r="I38" s="204"/>
      <c r="K38" s="193"/>
      <c r="L38" s="194"/>
      <c r="M38" s="195"/>
      <c r="N38" s="67" t="s">
        <v>126</v>
      </c>
      <c r="O38" s="202"/>
      <c r="P38" s="203"/>
      <c r="Q38" s="203"/>
      <c r="R38" s="204"/>
    </row>
    <row r="39" spans="2:18" x14ac:dyDescent="0.25">
      <c r="B39" s="187" t="s">
        <v>127</v>
      </c>
      <c r="C39" s="188"/>
      <c r="D39" s="189"/>
      <c r="E39" s="59" t="s">
        <v>128</v>
      </c>
      <c r="F39" s="77"/>
      <c r="G39" s="78" t="s">
        <v>129</v>
      </c>
      <c r="H39" s="78"/>
      <c r="I39" s="79" t="s">
        <v>129</v>
      </c>
      <c r="K39" s="187" t="s">
        <v>127</v>
      </c>
      <c r="L39" s="188"/>
      <c r="M39" s="189"/>
      <c r="N39" s="59" t="s">
        <v>128</v>
      </c>
      <c r="O39" s="77"/>
      <c r="P39" s="78"/>
      <c r="Q39" s="78"/>
      <c r="R39" s="79" t="s">
        <v>130</v>
      </c>
    </row>
    <row r="40" spans="2:18" x14ac:dyDescent="0.25">
      <c r="B40" s="190"/>
      <c r="C40" s="191"/>
      <c r="D40" s="192"/>
      <c r="E40" s="63" t="s">
        <v>131</v>
      </c>
      <c r="F40" s="80"/>
      <c r="G40" s="30">
        <v>1</v>
      </c>
      <c r="H40" s="30"/>
      <c r="I40" s="81">
        <v>1</v>
      </c>
      <c r="K40" s="190"/>
      <c r="L40" s="191"/>
      <c r="M40" s="192"/>
      <c r="N40" s="63" t="s">
        <v>131</v>
      </c>
      <c r="O40" s="80"/>
      <c r="P40" s="30"/>
      <c r="Q40" s="30"/>
      <c r="R40" s="81">
        <v>1</v>
      </c>
    </row>
    <row r="41" spans="2:18" ht="13.8" thickBot="1" x14ac:dyDescent="0.3">
      <c r="B41" s="193"/>
      <c r="C41" s="194"/>
      <c r="D41" s="195"/>
      <c r="E41" s="67" t="s">
        <v>132</v>
      </c>
      <c r="F41" s="82"/>
      <c r="G41" s="83" t="s">
        <v>133</v>
      </c>
      <c r="H41" s="83"/>
      <c r="I41" s="84" t="s">
        <v>133</v>
      </c>
      <c r="K41" s="193"/>
      <c r="L41" s="194"/>
      <c r="M41" s="195"/>
      <c r="N41" s="67" t="s">
        <v>132</v>
      </c>
      <c r="O41" s="82"/>
      <c r="P41" s="83"/>
      <c r="Q41" s="83"/>
      <c r="R41" s="84" t="s">
        <v>133</v>
      </c>
    </row>
    <row r="42" spans="2:18" x14ac:dyDescent="0.25">
      <c r="B42" s="175" t="s">
        <v>134</v>
      </c>
      <c r="C42" s="176"/>
      <c r="D42" s="176"/>
      <c r="E42" s="59" t="s">
        <v>135</v>
      </c>
      <c r="F42" s="181" t="s">
        <v>111</v>
      </c>
      <c r="G42" s="182"/>
      <c r="H42" s="182"/>
      <c r="I42" s="183"/>
      <c r="K42" s="175" t="s">
        <v>134</v>
      </c>
      <c r="L42" s="176"/>
      <c r="M42" s="176"/>
      <c r="N42" s="59" t="s">
        <v>135</v>
      </c>
      <c r="O42" s="181"/>
      <c r="P42" s="182"/>
      <c r="Q42" s="182"/>
      <c r="R42" s="183"/>
    </row>
    <row r="43" spans="2:18" ht="13.8" thickBot="1" x14ac:dyDescent="0.3">
      <c r="B43" s="179"/>
      <c r="C43" s="180"/>
      <c r="D43" s="180"/>
      <c r="E43" s="67" t="s">
        <v>136</v>
      </c>
      <c r="F43" s="196"/>
      <c r="G43" s="197"/>
      <c r="H43" s="197"/>
      <c r="I43" s="198"/>
      <c r="K43" s="179"/>
      <c r="L43" s="180"/>
      <c r="M43" s="180"/>
      <c r="N43" s="67" t="s">
        <v>136</v>
      </c>
      <c r="O43" s="196" t="s">
        <v>111</v>
      </c>
      <c r="P43" s="197"/>
      <c r="Q43" s="197"/>
      <c r="R43" s="198"/>
    </row>
    <row r="44" spans="2:18" x14ac:dyDescent="0.25">
      <c r="B44" s="187" t="s">
        <v>137</v>
      </c>
      <c r="C44" s="188"/>
      <c r="D44" s="189"/>
      <c r="E44" s="59" t="s">
        <v>138</v>
      </c>
      <c r="F44" s="213" t="s">
        <v>139</v>
      </c>
      <c r="G44" s="214"/>
      <c r="H44" s="214"/>
      <c r="I44" s="215"/>
      <c r="K44" s="187" t="s">
        <v>137</v>
      </c>
      <c r="L44" s="188"/>
      <c r="M44" s="189"/>
      <c r="N44" s="59" t="s">
        <v>138</v>
      </c>
      <c r="O44" s="213" t="s">
        <v>140</v>
      </c>
      <c r="P44" s="214"/>
      <c r="Q44" s="214"/>
      <c r="R44" s="215"/>
    </row>
    <row r="45" spans="2:18" x14ac:dyDescent="0.25">
      <c r="B45" s="190"/>
      <c r="C45" s="191"/>
      <c r="D45" s="192"/>
      <c r="E45" s="63" t="s">
        <v>141</v>
      </c>
      <c r="F45" s="208"/>
      <c r="G45" s="209"/>
      <c r="H45" s="209"/>
      <c r="I45" s="210"/>
      <c r="K45" s="190"/>
      <c r="L45" s="191"/>
      <c r="M45" s="192"/>
      <c r="N45" s="63" t="s">
        <v>141</v>
      </c>
      <c r="O45" s="216"/>
      <c r="P45" s="217"/>
      <c r="Q45" s="217"/>
      <c r="R45" s="218"/>
    </row>
    <row r="46" spans="2:18" x14ac:dyDescent="0.25">
      <c r="B46" s="190"/>
      <c r="C46" s="191"/>
      <c r="D46" s="192"/>
      <c r="E46" s="63" t="s">
        <v>142</v>
      </c>
      <c r="F46" s="208"/>
      <c r="G46" s="209"/>
      <c r="H46" s="209"/>
      <c r="I46" s="210"/>
      <c r="K46" s="190"/>
      <c r="L46" s="191"/>
      <c r="M46" s="192"/>
      <c r="N46" s="63" t="s">
        <v>142</v>
      </c>
      <c r="O46" s="216"/>
      <c r="P46" s="217"/>
      <c r="Q46" s="217"/>
      <c r="R46" s="218"/>
    </row>
    <row r="47" spans="2:18" ht="13.8" thickBot="1" x14ac:dyDescent="0.3">
      <c r="B47" s="193"/>
      <c r="C47" s="194"/>
      <c r="D47" s="195"/>
      <c r="E47" s="67" t="s">
        <v>143</v>
      </c>
      <c r="F47" s="219"/>
      <c r="G47" s="211"/>
      <c r="H47" s="211"/>
      <c r="I47" s="212"/>
      <c r="K47" s="193"/>
      <c r="L47" s="194"/>
      <c r="M47" s="195"/>
      <c r="N47" s="67" t="s">
        <v>143</v>
      </c>
      <c r="O47" s="220"/>
      <c r="P47" s="221"/>
      <c r="Q47" s="221"/>
      <c r="R47" s="222"/>
    </row>
    <row r="48" spans="2:18" x14ac:dyDescent="0.25">
      <c r="B48" s="187" t="s">
        <v>144</v>
      </c>
      <c r="C48" s="188"/>
      <c r="D48" s="189"/>
      <c r="E48" s="59" t="s">
        <v>145</v>
      </c>
      <c r="F48" s="205" t="s">
        <v>146</v>
      </c>
      <c r="G48" s="206"/>
      <c r="H48" s="206"/>
      <c r="I48" s="207"/>
      <c r="K48" s="187" t="s">
        <v>144</v>
      </c>
      <c r="L48" s="188"/>
      <c r="M48" s="189"/>
      <c r="N48" s="59" t="s">
        <v>145</v>
      </c>
      <c r="O48" s="205" t="s">
        <v>146</v>
      </c>
      <c r="P48" s="206"/>
      <c r="Q48" s="206"/>
      <c r="R48" s="207"/>
    </row>
    <row r="49" spans="2:18" x14ac:dyDescent="0.25">
      <c r="B49" s="190"/>
      <c r="C49" s="191"/>
      <c r="D49" s="192"/>
      <c r="E49" s="63" t="s">
        <v>147</v>
      </c>
      <c r="F49" s="208"/>
      <c r="G49" s="209"/>
      <c r="H49" s="209"/>
      <c r="I49" s="210"/>
      <c r="K49" s="190"/>
      <c r="L49" s="191"/>
      <c r="M49" s="192"/>
      <c r="N49" s="63" t="s">
        <v>147</v>
      </c>
      <c r="O49" s="208"/>
      <c r="P49" s="209"/>
      <c r="Q49" s="209"/>
      <c r="R49" s="210"/>
    </row>
    <row r="50" spans="2:18" ht="13.8" thickBot="1" x14ac:dyDescent="0.3">
      <c r="B50" s="193"/>
      <c r="C50" s="194"/>
      <c r="D50" s="195"/>
      <c r="E50" s="67" t="s">
        <v>148</v>
      </c>
      <c r="F50" s="211"/>
      <c r="G50" s="211"/>
      <c r="H50" s="211"/>
      <c r="I50" s="212"/>
      <c r="K50" s="193"/>
      <c r="L50" s="194"/>
      <c r="M50" s="195"/>
      <c r="N50" s="67" t="s">
        <v>148</v>
      </c>
      <c r="O50" s="211"/>
      <c r="P50" s="211"/>
      <c r="Q50" s="211"/>
      <c r="R50" s="212"/>
    </row>
    <row r="53" spans="2:18" ht="13.8" thickBot="1" x14ac:dyDescent="0.35"/>
    <row r="54" spans="2:18" ht="15" thickBot="1" x14ac:dyDescent="0.35">
      <c r="K54" s="172" t="s">
        <v>152</v>
      </c>
      <c r="L54" s="173"/>
      <c r="M54" s="173"/>
      <c r="N54" s="174"/>
      <c r="O54" s="52" t="s">
        <v>49</v>
      </c>
      <c r="P54" s="53" t="s">
        <v>1</v>
      </c>
      <c r="Q54" s="53" t="s">
        <v>2</v>
      </c>
      <c r="R54" s="54" t="s">
        <v>0</v>
      </c>
    </row>
    <row r="55" spans="2:18" x14ac:dyDescent="0.25">
      <c r="K55" s="175" t="s">
        <v>109</v>
      </c>
      <c r="L55" s="176"/>
      <c r="M55" s="176"/>
      <c r="N55" s="59" t="s">
        <v>110</v>
      </c>
      <c r="O55" s="181"/>
      <c r="P55" s="182"/>
      <c r="Q55" s="182"/>
      <c r="R55" s="183"/>
    </row>
    <row r="56" spans="2:18" x14ac:dyDescent="0.25">
      <c r="K56" s="177"/>
      <c r="L56" s="178"/>
      <c r="M56" s="178"/>
      <c r="N56" s="63" t="s">
        <v>114</v>
      </c>
      <c r="O56" s="184"/>
      <c r="P56" s="185"/>
      <c r="Q56" s="185"/>
      <c r="R56" s="186"/>
    </row>
    <row r="57" spans="2:18" ht="13.8" thickBot="1" x14ac:dyDescent="0.3">
      <c r="K57" s="179"/>
      <c r="L57" s="180"/>
      <c r="M57" s="180"/>
      <c r="N57" s="67" t="s">
        <v>117</v>
      </c>
      <c r="O57" s="196" t="s">
        <v>111</v>
      </c>
      <c r="P57" s="197"/>
      <c r="Q57" s="197"/>
      <c r="R57" s="198"/>
    </row>
    <row r="58" spans="2:18" x14ac:dyDescent="0.25">
      <c r="K58" s="175" t="s">
        <v>119</v>
      </c>
      <c r="L58" s="176"/>
      <c r="M58" s="176"/>
      <c r="N58" s="59" t="s">
        <v>120</v>
      </c>
      <c r="O58" s="68"/>
      <c r="P58" s="69"/>
      <c r="Q58" s="69"/>
      <c r="R58" s="70">
        <v>3</v>
      </c>
    </row>
    <row r="59" spans="2:18" ht="13.8" thickBot="1" x14ac:dyDescent="0.3">
      <c r="K59" s="179"/>
      <c r="L59" s="180"/>
      <c r="M59" s="180"/>
      <c r="N59" s="67" t="s">
        <v>122</v>
      </c>
      <c r="O59" s="74"/>
      <c r="P59" s="75"/>
      <c r="Q59" s="75"/>
      <c r="R59" s="76" t="s">
        <v>69</v>
      </c>
    </row>
    <row r="60" spans="2:18" x14ac:dyDescent="0.25">
      <c r="K60" s="187" t="s">
        <v>123</v>
      </c>
      <c r="L60" s="188"/>
      <c r="M60" s="189"/>
      <c r="N60" s="59" t="s">
        <v>124</v>
      </c>
      <c r="O60" s="199" t="s">
        <v>125</v>
      </c>
      <c r="P60" s="200"/>
      <c r="Q60" s="200"/>
      <c r="R60" s="201"/>
    </row>
    <row r="61" spans="2:18" ht="13.8" thickBot="1" x14ac:dyDescent="0.3">
      <c r="K61" s="193"/>
      <c r="L61" s="194"/>
      <c r="M61" s="195"/>
      <c r="N61" s="67" t="s">
        <v>126</v>
      </c>
      <c r="O61" s="202"/>
      <c r="P61" s="203"/>
      <c r="Q61" s="203"/>
      <c r="R61" s="204"/>
    </row>
    <row r="62" spans="2:18" x14ac:dyDescent="0.25">
      <c r="K62" s="187" t="s">
        <v>127</v>
      </c>
      <c r="L62" s="188"/>
      <c r="M62" s="189"/>
      <c r="N62" s="59" t="s">
        <v>128</v>
      </c>
      <c r="O62" s="77"/>
      <c r="P62" s="78"/>
      <c r="Q62" s="78"/>
      <c r="R62" s="79" t="s">
        <v>130</v>
      </c>
    </row>
    <row r="63" spans="2:18" x14ac:dyDescent="0.25">
      <c r="K63" s="190"/>
      <c r="L63" s="191"/>
      <c r="M63" s="192"/>
      <c r="N63" s="63" t="s">
        <v>131</v>
      </c>
      <c r="O63" s="80"/>
      <c r="P63" s="30"/>
      <c r="Q63" s="30"/>
      <c r="R63" s="81">
        <v>1</v>
      </c>
    </row>
    <row r="64" spans="2:18" ht="13.8" thickBot="1" x14ac:dyDescent="0.3">
      <c r="K64" s="193"/>
      <c r="L64" s="194"/>
      <c r="M64" s="195"/>
      <c r="N64" s="67" t="s">
        <v>132</v>
      </c>
      <c r="O64" s="82"/>
      <c r="P64" s="83"/>
      <c r="Q64" s="83"/>
      <c r="R64" s="84" t="s">
        <v>133</v>
      </c>
    </row>
    <row r="65" spans="11:18" x14ac:dyDescent="0.25">
      <c r="K65" s="175" t="s">
        <v>134</v>
      </c>
      <c r="L65" s="176"/>
      <c r="M65" s="176"/>
      <c r="N65" s="59" t="s">
        <v>135</v>
      </c>
      <c r="O65" s="181"/>
      <c r="P65" s="182"/>
      <c r="Q65" s="182"/>
      <c r="R65" s="183"/>
    </row>
    <row r="66" spans="11:18" ht="13.8" thickBot="1" x14ac:dyDescent="0.3">
      <c r="K66" s="179"/>
      <c r="L66" s="180"/>
      <c r="M66" s="180"/>
      <c r="N66" s="67" t="s">
        <v>136</v>
      </c>
      <c r="O66" s="196" t="s">
        <v>111</v>
      </c>
      <c r="P66" s="197"/>
      <c r="Q66" s="197"/>
      <c r="R66" s="198"/>
    </row>
    <row r="67" spans="11:18" x14ac:dyDescent="0.25">
      <c r="K67" s="187" t="s">
        <v>137</v>
      </c>
      <c r="L67" s="188"/>
      <c r="M67" s="189"/>
      <c r="N67" s="59" t="s">
        <v>138</v>
      </c>
      <c r="O67" s="213" t="s">
        <v>140</v>
      </c>
      <c r="P67" s="214"/>
      <c r="Q67" s="214"/>
      <c r="R67" s="215"/>
    </row>
    <row r="68" spans="11:18" x14ac:dyDescent="0.25">
      <c r="K68" s="190"/>
      <c r="L68" s="191"/>
      <c r="M68" s="192"/>
      <c r="N68" s="63" t="s">
        <v>141</v>
      </c>
      <c r="O68" s="216"/>
      <c r="P68" s="217"/>
      <c r="Q68" s="217"/>
      <c r="R68" s="218"/>
    </row>
    <row r="69" spans="11:18" x14ac:dyDescent="0.25">
      <c r="K69" s="190"/>
      <c r="L69" s="191"/>
      <c r="M69" s="192"/>
      <c r="N69" s="63" t="s">
        <v>142</v>
      </c>
      <c r="O69" s="216"/>
      <c r="P69" s="217"/>
      <c r="Q69" s="217"/>
      <c r="R69" s="218"/>
    </row>
    <row r="70" spans="11:18" ht="13.8" thickBot="1" x14ac:dyDescent="0.3">
      <c r="K70" s="193"/>
      <c r="L70" s="194"/>
      <c r="M70" s="195"/>
      <c r="N70" s="67" t="s">
        <v>143</v>
      </c>
      <c r="O70" s="220"/>
      <c r="P70" s="221"/>
      <c r="Q70" s="221"/>
      <c r="R70" s="222"/>
    </row>
    <row r="71" spans="11:18" x14ac:dyDescent="0.25">
      <c r="K71" s="187" t="s">
        <v>144</v>
      </c>
      <c r="L71" s="188"/>
      <c r="M71" s="189"/>
      <c r="N71" s="59" t="s">
        <v>145</v>
      </c>
      <c r="O71" s="205" t="s">
        <v>146</v>
      </c>
      <c r="P71" s="206"/>
      <c r="Q71" s="206"/>
      <c r="R71" s="207"/>
    </row>
    <row r="72" spans="11:18" x14ac:dyDescent="0.25">
      <c r="K72" s="190"/>
      <c r="L72" s="191"/>
      <c r="M72" s="192"/>
      <c r="N72" s="63" t="s">
        <v>147</v>
      </c>
      <c r="O72" s="208"/>
      <c r="P72" s="209"/>
      <c r="Q72" s="209"/>
      <c r="R72" s="210"/>
    </row>
    <row r="73" spans="11:18" ht="13.8" thickBot="1" x14ac:dyDescent="0.3">
      <c r="K73" s="193"/>
      <c r="L73" s="194"/>
      <c r="M73" s="195"/>
      <c r="N73" s="67" t="s">
        <v>148</v>
      </c>
      <c r="O73" s="211"/>
      <c r="P73" s="211"/>
      <c r="Q73" s="211"/>
      <c r="R73" s="212"/>
    </row>
    <row r="76" spans="11:18" ht="13.8" thickBot="1" x14ac:dyDescent="0.35"/>
    <row r="77" spans="11:18" ht="15" thickBot="1" x14ac:dyDescent="0.35">
      <c r="K77" s="172" t="s">
        <v>153</v>
      </c>
      <c r="L77" s="173"/>
      <c r="M77" s="173"/>
      <c r="N77" s="174"/>
      <c r="O77" s="52" t="s">
        <v>49</v>
      </c>
      <c r="P77" s="53" t="s">
        <v>1</v>
      </c>
      <c r="Q77" s="53" t="s">
        <v>2</v>
      </c>
      <c r="R77" s="54" t="s">
        <v>0</v>
      </c>
    </row>
    <row r="78" spans="11:18" x14ac:dyDescent="0.25">
      <c r="K78" s="175" t="s">
        <v>109</v>
      </c>
      <c r="L78" s="176"/>
      <c r="M78" s="176"/>
      <c r="N78" s="59" t="s">
        <v>110</v>
      </c>
      <c r="O78" s="181"/>
      <c r="P78" s="182"/>
      <c r="Q78" s="182"/>
      <c r="R78" s="183"/>
    </row>
    <row r="79" spans="11:18" x14ac:dyDescent="0.25">
      <c r="K79" s="177"/>
      <c r="L79" s="178"/>
      <c r="M79" s="178"/>
      <c r="N79" s="63" t="s">
        <v>114</v>
      </c>
      <c r="O79" s="184"/>
      <c r="P79" s="185"/>
      <c r="Q79" s="185"/>
      <c r="R79" s="186"/>
    </row>
    <row r="80" spans="11:18" ht="13.8" thickBot="1" x14ac:dyDescent="0.3">
      <c r="K80" s="179"/>
      <c r="L80" s="180"/>
      <c r="M80" s="180"/>
      <c r="N80" s="67" t="s">
        <v>117</v>
      </c>
      <c r="O80" s="196" t="s">
        <v>111</v>
      </c>
      <c r="P80" s="197"/>
      <c r="Q80" s="197"/>
      <c r="R80" s="198"/>
    </row>
    <row r="81" spans="11:18" x14ac:dyDescent="0.25">
      <c r="K81" s="175" t="s">
        <v>119</v>
      </c>
      <c r="L81" s="176"/>
      <c r="M81" s="176"/>
      <c r="N81" s="59" t="s">
        <v>120</v>
      </c>
      <c r="O81" s="68"/>
      <c r="P81" s="69"/>
      <c r="Q81" s="69"/>
      <c r="R81" s="70">
        <v>3</v>
      </c>
    </row>
    <row r="82" spans="11:18" ht="13.8" thickBot="1" x14ac:dyDescent="0.3">
      <c r="K82" s="179"/>
      <c r="L82" s="180"/>
      <c r="M82" s="180"/>
      <c r="N82" s="67" t="s">
        <v>122</v>
      </c>
      <c r="O82" s="74"/>
      <c r="P82" s="75"/>
      <c r="Q82" s="75"/>
      <c r="R82" s="76" t="s">
        <v>69</v>
      </c>
    </row>
    <row r="83" spans="11:18" x14ac:dyDescent="0.25">
      <c r="K83" s="187" t="s">
        <v>123</v>
      </c>
      <c r="L83" s="188"/>
      <c r="M83" s="189"/>
      <c r="N83" s="59" t="s">
        <v>124</v>
      </c>
      <c r="O83" s="199" t="s">
        <v>125</v>
      </c>
      <c r="P83" s="200"/>
      <c r="Q83" s="200"/>
      <c r="R83" s="201"/>
    </row>
    <row r="84" spans="11:18" ht="13.8" thickBot="1" x14ac:dyDescent="0.3">
      <c r="K84" s="193"/>
      <c r="L84" s="194"/>
      <c r="M84" s="195"/>
      <c r="N84" s="67" t="s">
        <v>126</v>
      </c>
      <c r="O84" s="202"/>
      <c r="P84" s="203"/>
      <c r="Q84" s="203"/>
      <c r="R84" s="204"/>
    </row>
    <row r="85" spans="11:18" x14ac:dyDescent="0.25">
      <c r="K85" s="187" t="s">
        <v>127</v>
      </c>
      <c r="L85" s="188"/>
      <c r="M85" s="189"/>
      <c r="N85" s="59" t="s">
        <v>128</v>
      </c>
      <c r="O85" s="77"/>
      <c r="P85" s="78"/>
      <c r="Q85" s="78"/>
      <c r="R85" s="79" t="s">
        <v>130</v>
      </c>
    </row>
    <row r="86" spans="11:18" x14ac:dyDescent="0.25">
      <c r="K86" s="190"/>
      <c r="L86" s="191"/>
      <c r="M86" s="192"/>
      <c r="N86" s="63" t="s">
        <v>131</v>
      </c>
      <c r="O86" s="80"/>
      <c r="P86" s="30"/>
      <c r="Q86" s="30"/>
      <c r="R86" s="81">
        <v>1</v>
      </c>
    </row>
    <row r="87" spans="11:18" ht="13.8" thickBot="1" x14ac:dyDescent="0.3">
      <c r="K87" s="193"/>
      <c r="L87" s="194"/>
      <c r="M87" s="195"/>
      <c r="N87" s="67" t="s">
        <v>132</v>
      </c>
      <c r="O87" s="82"/>
      <c r="P87" s="83"/>
      <c r="Q87" s="83"/>
      <c r="R87" s="84" t="s">
        <v>133</v>
      </c>
    </row>
    <row r="88" spans="11:18" x14ac:dyDescent="0.25">
      <c r="K88" s="175" t="s">
        <v>134</v>
      </c>
      <c r="L88" s="176"/>
      <c r="M88" s="176"/>
      <c r="N88" s="59" t="s">
        <v>135</v>
      </c>
      <c r="O88" s="181"/>
      <c r="P88" s="182"/>
      <c r="Q88" s="182"/>
      <c r="R88" s="183"/>
    </row>
    <row r="89" spans="11:18" ht="13.8" thickBot="1" x14ac:dyDescent="0.3">
      <c r="K89" s="179"/>
      <c r="L89" s="180"/>
      <c r="M89" s="180"/>
      <c r="N89" s="67" t="s">
        <v>136</v>
      </c>
      <c r="O89" s="196" t="s">
        <v>111</v>
      </c>
      <c r="P89" s="197"/>
      <c r="Q89" s="197"/>
      <c r="R89" s="198"/>
    </row>
    <row r="90" spans="11:18" x14ac:dyDescent="0.25">
      <c r="K90" s="187" t="s">
        <v>137</v>
      </c>
      <c r="L90" s="188"/>
      <c r="M90" s="189"/>
      <c r="N90" s="59" t="s">
        <v>138</v>
      </c>
      <c r="O90" s="213" t="s">
        <v>140</v>
      </c>
      <c r="P90" s="214"/>
      <c r="Q90" s="214"/>
      <c r="R90" s="215"/>
    </row>
    <row r="91" spans="11:18" x14ac:dyDescent="0.25">
      <c r="K91" s="190"/>
      <c r="L91" s="191"/>
      <c r="M91" s="192"/>
      <c r="N91" s="63" t="s">
        <v>141</v>
      </c>
      <c r="O91" s="216"/>
      <c r="P91" s="217"/>
      <c r="Q91" s="217"/>
      <c r="R91" s="218"/>
    </row>
    <row r="92" spans="11:18" x14ac:dyDescent="0.25">
      <c r="K92" s="190"/>
      <c r="L92" s="191"/>
      <c r="M92" s="192"/>
      <c r="N92" s="63" t="s">
        <v>142</v>
      </c>
      <c r="O92" s="216"/>
      <c r="P92" s="217"/>
      <c r="Q92" s="217"/>
      <c r="R92" s="218"/>
    </row>
    <row r="93" spans="11:18" ht="13.8" thickBot="1" x14ac:dyDescent="0.3">
      <c r="K93" s="193"/>
      <c r="L93" s="194"/>
      <c r="M93" s="195"/>
      <c r="N93" s="67" t="s">
        <v>143</v>
      </c>
      <c r="O93" s="220"/>
      <c r="P93" s="221"/>
      <c r="Q93" s="221"/>
      <c r="R93" s="222"/>
    </row>
    <row r="94" spans="11:18" x14ac:dyDescent="0.25">
      <c r="K94" s="187" t="s">
        <v>144</v>
      </c>
      <c r="L94" s="188"/>
      <c r="M94" s="189"/>
      <c r="N94" s="59" t="s">
        <v>145</v>
      </c>
      <c r="O94" s="205" t="s">
        <v>146</v>
      </c>
      <c r="P94" s="206"/>
      <c r="Q94" s="206"/>
      <c r="R94" s="207"/>
    </row>
    <row r="95" spans="11:18" x14ac:dyDescent="0.25">
      <c r="K95" s="190"/>
      <c r="L95" s="191"/>
      <c r="M95" s="192"/>
      <c r="N95" s="63" t="s">
        <v>147</v>
      </c>
      <c r="O95" s="208"/>
      <c r="P95" s="209"/>
      <c r="Q95" s="209"/>
      <c r="R95" s="210"/>
    </row>
    <row r="96" spans="11:18" ht="13.8" thickBot="1" x14ac:dyDescent="0.3">
      <c r="K96" s="193"/>
      <c r="L96" s="194"/>
      <c r="M96" s="195"/>
      <c r="N96" s="67" t="s">
        <v>148</v>
      </c>
      <c r="O96" s="211"/>
      <c r="P96" s="211"/>
      <c r="Q96" s="211"/>
      <c r="R96" s="212"/>
    </row>
  </sheetData>
  <mergeCells count="136">
    <mergeCell ref="K90:M93"/>
    <mergeCell ref="O90:R90"/>
    <mergeCell ref="O91:R91"/>
    <mergeCell ref="O92:R92"/>
    <mergeCell ref="O93:R93"/>
    <mergeCell ref="K94:M96"/>
    <mergeCell ref="O94:R94"/>
    <mergeCell ref="O95:R95"/>
    <mergeCell ref="O96:R96"/>
    <mergeCell ref="K83:M84"/>
    <mergeCell ref="O83:R83"/>
    <mergeCell ref="O84:R84"/>
    <mergeCell ref="K85:M87"/>
    <mergeCell ref="K88:M89"/>
    <mergeCell ref="O88:R88"/>
    <mergeCell ref="O89:R89"/>
    <mergeCell ref="K77:N77"/>
    <mergeCell ref="K78:M80"/>
    <mergeCell ref="O78:R78"/>
    <mergeCell ref="O79:R79"/>
    <mergeCell ref="O80:R80"/>
    <mergeCell ref="K81:M82"/>
    <mergeCell ref="K67:M70"/>
    <mergeCell ref="O67:R67"/>
    <mergeCell ref="O68:R68"/>
    <mergeCell ref="O69:R69"/>
    <mergeCell ref="O70:R70"/>
    <mergeCell ref="K71:M73"/>
    <mergeCell ref="O71:R71"/>
    <mergeCell ref="O72:R72"/>
    <mergeCell ref="O73:R73"/>
    <mergeCell ref="K60:M61"/>
    <mergeCell ref="O60:R60"/>
    <mergeCell ref="O61:R61"/>
    <mergeCell ref="K62:M64"/>
    <mergeCell ref="K65:M66"/>
    <mergeCell ref="O65:R65"/>
    <mergeCell ref="O66:R66"/>
    <mergeCell ref="K54:N54"/>
    <mergeCell ref="K55:M57"/>
    <mergeCell ref="O55:R55"/>
    <mergeCell ref="O56:R56"/>
    <mergeCell ref="O57:R57"/>
    <mergeCell ref="K58:M59"/>
    <mergeCell ref="B48:D50"/>
    <mergeCell ref="F48:I48"/>
    <mergeCell ref="K48:M50"/>
    <mergeCell ref="O48:R48"/>
    <mergeCell ref="F49:I49"/>
    <mergeCell ref="O49:R49"/>
    <mergeCell ref="F50:I50"/>
    <mergeCell ref="O50:R50"/>
    <mergeCell ref="B44:D47"/>
    <mergeCell ref="F44:I44"/>
    <mergeCell ref="K44:M47"/>
    <mergeCell ref="O44:R44"/>
    <mergeCell ref="F45:I45"/>
    <mergeCell ref="O45:R45"/>
    <mergeCell ref="F46:I46"/>
    <mergeCell ref="O46:R46"/>
    <mergeCell ref="F47:I47"/>
    <mergeCell ref="O47:R47"/>
    <mergeCell ref="B39:D41"/>
    <mergeCell ref="K39:M41"/>
    <mergeCell ref="B42:D43"/>
    <mergeCell ref="F42:I42"/>
    <mergeCell ref="K42:M43"/>
    <mergeCell ref="O42:R42"/>
    <mergeCell ref="F43:I43"/>
    <mergeCell ref="O43:R43"/>
    <mergeCell ref="B37:D38"/>
    <mergeCell ref="F37:I37"/>
    <mergeCell ref="K37:M38"/>
    <mergeCell ref="O37:R37"/>
    <mergeCell ref="F38:I38"/>
    <mergeCell ref="O38:R38"/>
    <mergeCell ref="O32:R32"/>
    <mergeCell ref="F33:I33"/>
    <mergeCell ref="O33:R33"/>
    <mergeCell ref="F34:I34"/>
    <mergeCell ref="O34:R34"/>
    <mergeCell ref="B35:D36"/>
    <mergeCell ref="K35:M36"/>
    <mergeCell ref="B30:D30"/>
    <mergeCell ref="K30:M30"/>
    <mergeCell ref="B31:E31"/>
    <mergeCell ref="K31:N31"/>
    <mergeCell ref="B32:D34"/>
    <mergeCell ref="F32:I32"/>
    <mergeCell ref="K32:M34"/>
    <mergeCell ref="B24:D26"/>
    <mergeCell ref="F24:I24"/>
    <mergeCell ref="K24:M26"/>
    <mergeCell ref="O24:R24"/>
    <mergeCell ref="F25:I25"/>
    <mergeCell ref="O25:R25"/>
    <mergeCell ref="F26:I26"/>
    <mergeCell ref="O26:R26"/>
    <mergeCell ref="B20:D23"/>
    <mergeCell ref="F20:I20"/>
    <mergeCell ref="K20:M23"/>
    <mergeCell ref="O20:R20"/>
    <mergeCell ref="F21:I21"/>
    <mergeCell ref="O21:R21"/>
    <mergeCell ref="F22:I22"/>
    <mergeCell ref="O22:R22"/>
    <mergeCell ref="F23:I23"/>
    <mergeCell ref="O23:R23"/>
    <mergeCell ref="B15:D17"/>
    <mergeCell ref="K15:M17"/>
    <mergeCell ref="B18:D19"/>
    <mergeCell ref="F18:I18"/>
    <mergeCell ref="K18:M19"/>
    <mergeCell ref="O18:R18"/>
    <mergeCell ref="F19:I19"/>
    <mergeCell ref="O19:R19"/>
    <mergeCell ref="F10:I10"/>
    <mergeCell ref="O10:R10"/>
    <mergeCell ref="B11:D12"/>
    <mergeCell ref="K11:M12"/>
    <mergeCell ref="B13:D14"/>
    <mergeCell ref="F13:I13"/>
    <mergeCell ref="K13:M14"/>
    <mergeCell ref="O13:R13"/>
    <mergeCell ref="F14:I14"/>
    <mergeCell ref="O14:R14"/>
    <mergeCell ref="B6:F6"/>
    <mergeCell ref="T6:V6"/>
    <mergeCell ref="B7:E7"/>
    <mergeCell ref="K7:N7"/>
    <mergeCell ref="B8:D10"/>
    <mergeCell ref="F8:I8"/>
    <mergeCell ref="K8:M10"/>
    <mergeCell ref="O8:R8"/>
    <mergeCell ref="F9:I9"/>
    <mergeCell ref="O9:R9"/>
  </mergeCells>
  <dataValidations count="2">
    <dataValidation type="list" allowBlank="1" showInputMessage="1" showErrorMessage="1" sqref="F14 F38 O14 O61 O38 O84">
      <formula1>"Diseño,Otro"</formula1>
    </dataValidation>
    <dataValidation type="list" allowBlank="1" showInputMessage="1" showErrorMessage="1" sqref="F13 F37 O13 O60 O37 O83">
      <formula1>"CRPC, Otro"</formula1>
    </dataValidation>
  </dataValidations>
  <printOptions horizontalCentered="1"/>
  <pageMargins left="0.39370078740157483" right="0.39370078740157483" top="0.27559055118110237" bottom="0.70866141732283472" header="0" footer="0"/>
  <pageSetup scale="3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45"/>
  <sheetViews>
    <sheetView showGridLines="0" view="pageBreakPreview" topLeftCell="A10" zoomScale="25" zoomScaleNormal="70" zoomScaleSheetLayoutView="25" zoomScalePageLayoutView="53" workbookViewId="0">
      <selection activeCell="AE197" sqref="AE197"/>
    </sheetView>
  </sheetViews>
  <sheetFormatPr baseColWidth="10" defaultColWidth="11.5546875" defaultRowHeight="13.8" x14ac:dyDescent="0.25"/>
  <cols>
    <col min="1" max="1" width="11.5546875" style="86"/>
    <col min="2" max="2" width="42.88671875" style="86" customWidth="1"/>
    <col min="3" max="3" width="31.6640625" style="86" customWidth="1"/>
    <col min="4" max="4" width="24" style="86" bestFit="1" customWidth="1"/>
    <col min="5" max="9" width="17.6640625" style="86" customWidth="1"/>
    <col min="10" max="10" width="41.5546875" style="86" bestFit="1" customWidth="1"/>
    <col min="11" max="11" width="31" style="86" bestFit="1" customWidth="1"/>
    <col min="12" max="12" width="24" style="86" bestFit="1" customWidth="1"/>
    <col min="13" max="16384" width="11.5546875" style="86"/>
  </cols>
  <sheetData>
    <row r="1" spans="2:16" x14ac:dyDescent="0.25">
      <c r="B1" s="85"/>
      <c r="D1" s="85"/>
      <c r="E1" s="85"/>
      <c r="F1" s="85"/>
      <c r="G1" s="85"/>
      <c r="H1" s="85"/>
    </row>
    <row r="2" spans="2:16" x14ac:dyDescent="0.25">
      <c r="B2" s="85"/>
      <c r="C2" s="85"/>
      <c r="D2" s="85"/>
      <c r="E2" s="85"/>
      <c r="F2" s="87"/>
      <c r="G2" s="87"/>
      <c r="H2" s="87"/>
    </row>
    <row r="3" spans="2:16" x14ac:dyDescent="0.25">
      <c r="B3" s="85"/>
      <c r="C3" s="85"/>
      <c r="D3" s="85"/>
      <c r="E3" s="85"/>
      <c r="F3" s="88"/>
      <c r="G3" s="87"/>
      <c r="H3" s="87"/>
    </row>
    <row r="4" spans="2:16" x14ac:dyDescent="0.25">
      <c r="B4" s="85"/>
      <c r="C4" s="85"/>
      <c r="D4" s="85"/>
      <c r="E4" s="85"/>
      <c r="F4" s="87"/>
      <c r="G4" s="87"/>
      <c r="H4" s="87"/>
    </row>
    <row r="5" spans="2:16" x14ac:dyDescent="0.25">
      <c r="B5" s="85"/>
      <c r="C5" s="85"/>
      <c r="D5" s="85"/>
      <c r="E5" s="85"/>
      <c r="F5" s="87"/>
      <c r="G5" s="87"/>
      <c r="H5" s="87"/>
    </row>
    <row r="6" spans="2:16" x14ac:dyDescent="0.25">
      <c r="B6" s="85"/>
      <c r="C6" s="85"/>
      <c r="D6" s="85"/>
      <c r="E6" s="85"/>
      <c r="F6" s="87"/>
      <c r="G6" s="87"/>
      <c r="H6" s="87"/>
    </row>
    <row r="7" spans="2:16" ht="15.6" x14ac:dyDescent="0.25">
      <c r="B7" s="226" t="s">
        <v>154</v>
      </c>
      <c r="C7" s="226"/>
      <c r="D7" s="89"/>
      <c r="E7" s="89"/>
      <c r="F7" s="89"/>
      <c r="G7" s="89"/>
      <c r="H7" s="87"/>
    </row>
    <row r="8" spans="2:16" ht="16.2" thickBot="1" x14ac:dyDescent="0.3">
      <c r="B8" s="90"/>
      <c r="C8" s="90"/>
      <c r="D8" s="89"/>
      <c r="E8" s="89"/>
      <c r="F8" s="89"/>
      <c r="G8" s="89"/>
      <c r="H8" s="87"/>
    </row>
    <row r="9" spans="2:16" ht="16.2" thickBot="1" x14ac:dyDescent="0.3">
      <c r="B9" s="227" t="s">
        <v>55</v>
      </c>
      <c r="C9" s="228"/>
      <c r="D9" s="229"/>
      <c r="E9" s="89"/>
      <c r="F9" s="89"/>
      <c r="G9" s="89"/>
      <c r="H9" s="87"/>
      <c r="J9" s="227" t="s">
        <v>78</v>
      </c>
      <c r="K9" s="228"/>
      <c r="L9" s="229"/>
    </row>
    <row r="10" spans="2:16" ht="16.2" thickBot="1" x14ac:dyDescent="0.3">
      <c r="B10" s="230" t="str">
        <f>[2]CUANTIFICACIÓN!B7</f>
        <v>Caldera 1</v>
      </c>
      <c r="C10" s="228"/>
      <c r="D10" s="229"/>
      <c r="E10" s="89"/>
      <c r="F10" s="89"/>
      <c r="G10" s="89"/>
      <c r="H10" s="87"/>
      <c r="J10" s="230" t="s">
        <v>65</v>
      </c>
      <c r="K10" s="228"/>
      <c r="L10" s="229"/>
      <c r="M10" s="89"/>
      <c r="N10" s="89"/>
      <c r="O10" s="89"/>
      <c r="P10" s="87"/>
    </row>
    <row r="11" spans="2:16" x14ac:dyDescent="0.25">
      <c r="B11" s="91"/>
      <c r="J11" s="91"/>
    </row>
    <row r="12" spans="2:16" ht="39.6" x14ac:dyDescent="0.25">
      <c r="B12" s="92" t="s">
        <v>155</v>
      </c>
      <c r="C12" s="224" t="s">
        <v>156</v>
      </c>
      <c r="D12" s="225"/>
      <c r="J12" s="92" t="s">
        <v>155</v>
      </c>
      <c r="K12" s="224" t="s">
        <v>157</v>
      </c>
      <c r="L12" s="225"/>
    </row>
    <row r="13" spans="2:16" ht="40.950000000000003" customHeight="1" x14ac:dyDescent="0.25">
      <c r="B13" s="92" t="s">
        <v>158</v>
      </c>
      <c r="C13" s="224" t="s">
        <v>159</v>
      </c>
      <c r="D13" s="225"/>
      <c r="J13" s="92" t="s">
        <v>158</v>
      </c>
      <c r="K13" s="224" t="s">
        <v>159</v>
      </c>
      <c r="L13" s="225"/>
    </row>
    <row r="14" spans="2:16" x14ac:dyDescent="0.25">
      <c r="B14" s="231" t="s">
        <v>160</v>
      </c>
      <c r="C14" s="93" t="s">
        <v>161</v>
      </c>
      <c r="D14" s="94" t="s">
        <v>162</v>
      </c>
      <c r="J14" s="231" t="s">
        <v>160</v>
      </c>
      <c r="K14" s="93" t="s">
        <v>161</v>
      </c>
      <c r="L14" s="94" t="s">
        <v>162</v>
      </c>
    </row>
    <row r="15" spans="2:16" x14ac:dyDescent="0.25">
      <c r="B15" s="231"/>
      <c r="C15" s="93" t="s">
        <v>163</v>
      </c>
      <c r="D15" s="94" t="s">
        <v>164</v>
      </c>
      <c r="J15" s="231"/>
      <c r="K15" s="93" t="s">
        <v>163</v>
      </c>
      <c r="L15" s="94" t="s">
        <v>164</v>
      </c>
    </row>
    <row r="16" spans="2:16" x14ac:dyDescent="0.25">
      <c r="B16" s="231"/>
      <c r="C16" s="93" t="s">
        <v>141</v>
      </c>
      <c r="D16" s="94" t="s">
        <v>165</v>
      </c>
      <c r="J16" s="231"/>
      <c r="K16" s="93" t="s">
        <v>141</v>
      </c>
      <c r="L16" s="94" t="s">
        <v>165</v>
      </c>
    </row>
    <row r="17" spans="1:16" x14ac:dyDescent="0.25">
      <c r="B17" s="231"/>
      <c r="C17" s="93" t="s">
        <v>142</v>
      </c>
      <c r="D17" s="94" t="s">
        <v>166</v>
      </c>
      <c r="J17" s="231"/>
      <c r="K17" s="93" t="s">
        <v>142</v>
      </c>
      <c r="L17" s="94" t="s">
        <v>166</v>
      </c>
    </row>
    <row r="18" spans="1:16" x14ac:dyDescent="0.25">
      <c r="B18" s="231"/>
      <c r="C18" s="93" t="s">
        <v>167</v>
      </c>
      <c r="D18" s="94" t="s">
        <v>162</v>
      </c>
      <c r="J18" s="231"/>
      <c r="K18" s="93" t="s">
        <v>167</v>
      </c>
      <c r="L18" s="94" t="s">
        <v>162</v>
      </c>
    </row>
    <row r="19" spans="1:16" x14ac:dyDescent="0.25">
      <c r="B19" s="231"/>
      <c r="C19" s="93" t="s">
        <v>168</v>
      </c>
      <c r="D19" s="94" t="s">
        <v>133</v>
      </c>
      <c r="J19" s="231"/>
      <c r="K19" s="93" t="s">
        <v>168</v>
      </c>
      <c r="L19" s="94" t="s">
        <v>133</v>
      </c>
    </row>
    <row r="20" spans="1:16" ht="26.4" x14ac:dyDescent="0.25">
      <c r="B20" s="92" t="s">
        <v>169</v>
      </c>
      <c r="C20" s="224" t="s">
        <v>170</v>
      </c>
      <c r="D20" s="225"/>
      <c r="J20" s="92" t="s">
        <v>169</v>
      </c>
      <c r="K20" s="224" t="s">
        <v>171</v>
      </c>
      <c r="L20" s="225"/>
    </row>
    <row r="21" spans="1:16" ht="26.4" customHeight="1" x14ac:dyDescent="0.25">
      <c r="B21" s="95" t="s">
        <v>172</v>
      </c>
      <c r="C21" s="232" t="s">
        <v>173</v>
      </c>
      <c r="D21" s="232"/>
      <c r="J21" s="95" t="s">
        <v>172</v>
      </c>
      <c r="K21" s="233" t="s">
        <v>174</v>
      </c>
      <c r="L21" s="233"/>
    </row>
    <row r="22" spans="1:16" ht="33.6" customHeight="1" x14ac:dyDescent="0.25">
      <c r="B22" s="96" t="s">
        <v>175</v>
      </c>
      <c r="C22" s="234">
        <v>10200401</v>
      </c>
      <c r="D22" s="235"/>
      <c r="J22" s="96" t="s">
        <v>175</v>
      </c>
      <c r="K22" s="234">
        <v>10200901</v>
      </c>
      <c r="L22" s="235"/>
    </row>
    <row r="23" spans="1:16" ht="33.6" customHeight="1" x14ac:dyDescent="0.25">
      <c r="B23" s="97" t="s">
        <v>176</v>
      </c>
      <c r="C23" s="236"/>
      <c r="D23" s="236"/>
      <c r="J23" s="97" t="s">
        <v>176</v>
      </c>
      <c r="K23" s="237" t="s">
        <v>177</v>
      </c>
      <c r="L23" s="237"/>
    </row>
    <row r="24" spans="1:16" ht="12" customHeight="1" x14ac:dyDescent="0.25">
      <c r="A24" s="98"/>
      <c r="B24" s="98"/>
      <c r="C24" s="98"/>
      <c r="D24" s="98"/>
      <c r="J24" s="98"/>
      <c r="K24" s="98"/>
      <c r="L24" s="98"/>
    </row>
    <row r="25" spans="1:16" ht="14.4" x14ac:dyDescent="0.25">
      <c r="B25" s="238"/>
      <c r="C25" s="238"/>
      <c r="D25" s="238"/>
      <c r="E25" s="99" t="s">
        <v>49</v>
      </c>
      <c r="F25" s="99" t="s">
        <v>1</v>
      </c>
      <c r="G25" s="99" t="s">
        <v>2</v>
      </c>
      <c r="H25" s="100" t="s">
        <v>0</v>
      </c>
      <c r="J25" s="238"/>
      <c r="K25" s="238"/>
      <c r="L25" s="238"/>
      <c r="M25" s="99" t="s">
        <v>49</v>
      </c>
      <c r="N25" s="99" t="s">
        <v>1</v>
      </c>
      <c r="O25" s="99" t="s">
        <v>2</v>
      </c>
      <c r="P25" s="100" t="s">
        <v>0</v>
      </c>
    </row>
    <row r="26" spans="1:16" x14ac:dyDescent="0.25">
      <c r="B26" s="231" t="s">
        <v>178</v>
      </c>
      <c r="C26" s="231"/>
      <c r="D26" s="231"/>
      <c r="E26" s="101" t="str">
        <f>+VLOOKUP(C22,'[3]Hoja1 (2)'!$A$1:$G$113,4,0)</f>
        <v>0.00676*PET6</v>
      </c>
      <c r="F26" s="101"/>
      <c r="G26" s="101" t="str">
        <f>+VLOOKUP(C22,'[3]Hoja1 (2)'!$A$1:$G$113,3,0)</f>
        <v>3.09*PET6</v>
      </c>
      <c r="H26" s="101"/>
      <c r="J26" s="231" t="s">
        <v>178</v>
      </c>
      <c r="K26" s="231"/>
      <c r="L26" s="231"/>
      <c r="M26" s="101" t="str">
        <f>+VLOOKUP(K22,'[3]Hoja1 (2)'!$A$1:$G$113,4,0)</f>
        <v>0.00075*ASERR</v>
      </c>
      <c r="N26" s="101" t="str">
        <f>+VLOOKUP(K22,'[3]Hoja1 (2)'!$A$1:$G$113,2,0)</f>
        <v>0.00004*ASERR</v>
      </c>
      <c r="O26" s="101" t="s">
        <v>121</v>
      </c>
      <c r="P26" s="101"/>
    </row>
    <row r="27" spans="1:16" x14ac:dyDescent="0.25">
      <c r="B27" s="239" t="s">
        <v>179</v>
      </c>
      <c r="C27" s="240"/>
      <c r="D27" s="241"/>
      <c r="E27" s="101" t="e">
        <f>+VLOOKUP(C23,[4]Hoja1!$B$1:$F$24,3,0)</f>
        <v>#N/A</v>
      </c>
      <c r="F27" s="101"/>
      <c r="G27" s="101" t="e">
        <f>+VLOOKUP(C23,[4]Hoja1!$B$1:$F$24,5,0)</f>
        <v>#N/A</v>
      </c>
      <c r="H27" s="101"/>
      <c r="J27" s="239" t="s">
        <v>179</v>
      </c>
      <c r="K27" s="240"/>
      <c r="L27" s="241"/>
      <c r="M27" s="101" t="str">
        <f>+VLOOKUP(K23,[4]Hoja1!$B$1:$F$24,3,0)</f>
        <v>N/A</v>
      </c>
      <c r="N27" s="101" t="str">
        <f>+VLOOKUP(K23,[4]Hoja1!$B$1:$F$24,4,0)</f>
        <v>N/A</v>
      </c>
      <c r="O27" s="101"/>
      <c r="P27" s="101"/>
    </row>
    <row r="31" spans="1:16" ht="14.4" thickBot="1" x14ac:dyDescent="0.3"/>
    <row r="32" spans="1:16" ht="14.4" hidden="1" customHeight="1" x14ac:dyDescent="0.3">
      <c r="A32">
        <v>10100201</v>
      </c>
      <c r="B32" t="s">
        <v>180</v>
      </c>
      <c r="J32" t="s">
        <v>180</v>
      </c>
    </row>
    <row r="33" spans="1:10" ht="39.6" hidden="1" customHeight="1" x14ac:dyDescent="0.3">
      <c r="A33">
        <v>10100202</v>
      </c>
      <c r="B33" t="s">
        <v>181</v>
      </c>
      <c r="J33" t="s">
        <v>181</v>
      </c>
    </row>
    <row r="34" spans="1:10" ht="26.4" hidden="1" customHeight="1" x14ac:dyDescent="0.3">
      <c r="A34">
        <v>10100204</v>
      </c>
      <c r="B34" t="s">
        <v>182</v>
      </c>
      <c r="J34" t="s">
        <v>182</v>
      </c>
    </row>
    <row r="35" spans="1:10" ht="14.4" hidden="1" customHeight="1" x14ac:dyDescent="0.3">
      <c r="A35">
        <v>10100212</v>
      </c>
      <c r="B35" t="s">
        <v>183</v>
      </c>
      <c r="J35" t="s">
        <v>183</v>
      </c>
    </row>
    <row r="36" spans="1:10" ht="14.4" hidden="1" customHeight="1" x14ac:dyDescent="0.3">
      <c r="A36">
        <v>10100225</v>
      </c>
      <c r="B36" t="s">
        <v>184</v>
      </c>
      <c r="J36" t="s">
        <v>184</v>
      </c>
    </row>
    <row r="37" spans="1:10" ht="14.4" hidden="1" customHeight="1" x14ac:dyDescent="0.3">
      <c r="A37">
        <v>10100401</v>
      </c>
      <c r="B37" t="s">
        <v>185</v>
      </c>
      <c r="J37" t="s">
        <v>185</v>
      </c>
    </row>
    <row r="38" spans="1:10" ht="14.4" hidden="1" customHeight="1" x14ac:dyDescent="0.3">
      <c r="A38">
        <v>10100404</v>
      </c>
      <c r="B38" t="s">
        <v>186</v>
      </c>
      <c r="J38" t="s">
        <v>186</v>
      </c>
    </row>
    <row r="39" spans="1:10" ht="14.4" hidden="1" customHeight="1" x14ac:dyDescent="0.3">
      <c r="A39">
        <v>10100405</v>
      </c>
      <c r="B39" t="s">
        <v>187</v>
      </c>
      <c r="J39" t="s">
        <v>187</v>
      </c>
    </row>
    <row r="40" spans="1:10" ht="14.4" hidden="1" customHeight="1" x14ac:dyDescent="0.3">
      <c r="A40">
        <v>10100501</v>
      </c>
      <c r="B40" t="s">
        <v>188</v>
      </c>
      <c r="J40" t="s">
        <v>188</v>
      </c>
    </row>
    <row r="41" spans="1:10" ht="26.4" hidden="1" customHeight="1" x14ac:dyDescent="0.3">
      <c r="A41">
        <v>10100601</v>
      </c>
      <c r="B41" t="s">
        <v>189</v>
      </c>
      <c r="J41" t="s">
        <v>189</v>
      </c>
    </row>
    <row r="42" spans="1:10" ht="26.4" hidden="1" customHeight="1" x14ac:dyDescent="0.3">
      <c r="A42">
        <v>10100602</v>
      </c>
      <c r="B42" t="s">
        <v>190</v>
      </c>
      <c r="J42" t="s">
        <v>190</v>
      </c>
    </row>
    <row r="43" spans="1:10" ht="14.4" hidden="1" customHeight="1" x14ac:dyDescent="0.3">
      <c r="A43">
        <v>10100701</v>
      </c>
      <c r="B43" t="s">
        <v>191</v>
      </c>
      <c r="J43" t="s">
        <v>191</v>
      </c>
    </row>
    <row r="44" spans="1:10" ht="14.4" hidden="1" customHeight="1" x14ac:dyDescent="0.3">
      <c r="A44">
        <v>10100702</v>
      </c>
      <c r="B44" t="s">
        <v>192</v>
      </c>
      <c r="J44" t="s">
        <v>192</v>
      </c>
    </row>
    <row r="45" spans="1:10" ht="14.4" hidden="1" customHeight="1" x14ac:dyDescent="0.3">
      <c r="A45">
        <v>10100703</v>
      </c>
      <c r="B45" t="s">
        <v>193</v>
      </c>
      <c r="J45" t="s">
        <v>193</v>
      </c>
    </row>
    <row r="46" spans="1:10" ht="14.4" hidden="1" customHeight="1" x14ac:dyDescent="0.3">
      <c r="A46">
        <v>10100818</v>
      </c>
      <c r="B46" t="s">
        <v>194</v>
      </c>
      <c r="J46" t="s">
        <v>194</v>
      </c>
    </row>
    <row r="47" spans="1:10" ht="14.4" hidden="1" customHeight="1" x14ac:dyDescent="0.3">
      <c r="A47">
        <v>10100901</v>
      </c>
      <c r="B47" t="s">
        <v>177</v>
      </c>
      <c r="J47" t="s">
        <v>177</v>
      </c>
    </row>
    <row r="48" spans="1:10" ht="14.4" hidden="1" customHeight="1" x14ac:dyDescent="0.3">
      <c r="A48">
        <v>10100902</v>
      </c>
      <c r="B48" t="s">
        <v>195</v>
      </c>
      <c r="J48" t="s">
        <v>195</v>
      </c>
    </row>
    <row r="49" spans="1:10" ht="15" hidden="1" thickBot="1" x14ac:dyDescent="0.35">
      <c r="A49">
        <v>10100903</v>
      </c>
      <c r="B49" t="s">
        <v>196</v>
      </c>
      <c r="J49" t="s">
        <v>196</v>
      </c>
    </row>
    <row r="50" spans="1:10" ht="15" hidden="1" thickBot="1" x14ac:dyDescent="0.35">
      <c r="A50">
        <v>10100908</v>
      </c>
      <c r="B50" t="s">
        <v>197</v>
      </c>
      <c r="J50" t="s">
        <v>197</v>
      </c>
    </row>
    <row r="51" spans="1:10" ht="15" hidden="1" thickBot="1" x14ac:dyDescent="0.35">
      <c r="A51">
        <v>10101201</v>
      </c>
      <c r="B51" t="s">
        <v>198</v>
      </c>
      <c r="J51" t="s">
        <v>198</v>
      </c>
    </row>
    <row r="52" spans="1:10" ht="15" hidden="1" thickBot="1" x14ac:dyDescent="0.35">
      <c r="A52">
        <v>10101304</v>
      </c>
      <c r="B52" t="s">
        <v>199</v>
      </c>
      <c r="J52" t="s">
        <v>199</v>
      </c>
    </row>
    <row r="53" spans="1:10" ht="15" hidden="1" thickBot="1" x14ac:dyDescent="0.35">
      <c r="A53">
        <v>10101307</v>
      </c>
      <c r="B53" t="s">
        <v>200</v>
      </c>
      <c r="J53" t="s">
        <v>200</v>
      </c>
    </row>
    <row r="54" spans="1:10" ht="15" hidden="1" thickBot="1" x14ac:dyDescent="0.35">
      <c r="A54">
        <v>10101401</v>
      </c>
      <c r="B54" t="s">
        <v>201</v>
      </c>
      <c r="J54" t="s">
        <v>201</v>
      </c>
    </row>
    <row r="55" spans="1:10" ht="15" hidden="1" thickBot="1" x14ac:dyDescent="0.35">
      <c r="A55">
        <v>10200101</v>
      </c>
    </row>
    <row r="56" spans="1:10" ht="15" hidden="1" thickBot="1" x14ac:dyDescent="0.35">
      <c r="A56">
        <v>10200104</v>
      </c>
    </row>
    <row r="57" spans="1:10" ht="15" hidden="1" thickBot="1" x14ac:dyDescent="0.35">
      <c r="A57">
        <v>10200107</v>
      </c>
    </row>
    <row r="58" spans="1:10" ht="15" hidden="1" thickBot="1" x14ac:dyDescent="0.35">
      <c r="A58">
        <v>10200201</v>
      </c>
    </row>
    <row r="59" spans="1:10" ht="15" hidden="1" thickBot="1" x14ac:dyDescent="0.35">
      <c r="A59">
        <v>10200202</v>
      </c>
    </row>
    <row r="60" spans="1:10" ht="15" hidden="1" thickBot="1" x14ac:dyDescent="0.35">
      <c r="A60">
        <v>10200203</v>
      </c>
    </row>
    <row r="61" spans="1:10" ht="15" hidden="1" thickBot="1" x14ac:dyDescent="0.35">
      <c r="A61">
        <v>10200204</v>
      </c>
    </row>
    <row r="62" spans="1:10" ht="15" hidden="1" thickBot="1" x14ac:dyDescent="0.35">
      <c r="A62">
        <v>10200205</v>
      </c>
    </row>
    <row r="63" spans="1:10" ht="15" hidden="1" thickBot="1" x14ac:dyDescent="0.35">
      <c r="A63">
        <v>10200206</v>
      </c>
    </row>
    <row r="64" spans="1:10" ht="15" hidden="1" thickBot="1" x14ac:dyDescent="0.35">
      <c r="A64">
        <v>10200210</v>
      </c>
    </row>
    <row r="65" spans="1:1" ht="15" hidden="1" thickBot="1" x14ac:dyDescent="0.35">
      <c r="A65">
        <v>10200212</v>
      </c>
    </row>
    <row r="66" spans="1:1" ht="15" hidden="1" thickBot="1" x14ac:dyDescent="0.35">
      <c r="A66">
        <v>10200213</v>
      </c>
    </row>
    <row r="67" spans="1:1" ht="15" hidden="1" thickBot="1" x14ac:dyDescent="0.35">
      <c r="A67">
        <v>10200217</v>
      </c>
    </row>
    <row r="68" spans="1:1" ht="15" hidden="1" thickBot="1" x14ac:dyDescent="0.35">
      <c r="A68">
        <v>10200218</v>
      </c>
    </row>
    <row r="69" spans="1:1" ht="15" hidden="1" thickBot="1" x14ac:dyDescent="0.35">
      <c r="A69">
        <v>10200219</v>
      </c>
    </row>
    <row r="70" spans="1:1" ht="15" hidden="1" thickBot="1" x14ac:dyDescent="0.35">
      <c r="A70">
        <v>10200221</v>
      </c>
    </row>
    <row r="71" spans="1:1" ht="15" hidden="1" thickBot="1" x14ac:dyDescent="0.35">
      <c r="A71">
        <v>10200222</v>
      </c>
    </row>
    <row r="72" spans="1:1" ht="15" hidden="1" thickBot="1" x14ac:dyDescent="0.35">
      <c r="A72">
        <v>10200223</v>
      </c>
    </row>
    <row r="73" spans="1:1" ht="15" hidden="1" thickBot="1" x14ac:dyDescent="0.35">
      <c r="A73">
        <v>10200224</v>
      </c>
    </row>
    <row r="74" spans="1:1" ht="15" hidden="1" thickBot="1" x14ac:dyDescent="0.35">
      <c r="A74">
        <v>10200225</v>
      </c>
    </row>
    <row r="75" spans="1:1" ht="15" hidden="1" thickBot="1" x14ac:dyDescent="0.35">
      <c r="A75">
        <v>10200226</v>
      </c>
    </row>
    <row r="76" spans="1:1" ht="15" hidden="1" thickBot="1" x14ac:dyDescent="0.35">
      <c r="A76">
        <v>10200229</v>
      </c>
    </row>
    <row r="77" spans="1:1" ht="15" hidden="1" thickBot="1" x14ac:dyDescent="0.35">
      <c r="A77">
        <v>10200401</v>
      </c>
    </row>
    <row r="78" spans="1:1" ht="15" hidden="1" thickBot="1" x14ac:dyDescent="0.35">
      <c r="A78">
        <v>10200402</v>
      </c>
    </row>
    <row r="79" spans="1:1" ht="15" hidden="1" thickBot="1" x14ac:dyDescent="0.35">
      <c r="A79">
        <v>10200403</v>
      </c>
    </row>
    <row r="80" spans="1:1" ht="15" hidden="1" thickBot="1" x14ac:dyDescent="0.35">
      <c r="A80">
        <v>10200404</v>
      </c>
    </row>
    <row r="81" spans="1:1" ht="15" hidden="1" thickBot="1" x14ac:dyDescent="0.35">
      <c r="A81">
        <v>10200405</v>
      </c>
    </row>
    <row r="82" spans="1:1" ht="15" hidden="1" thickBot="1" x14ac:dyDescent="0.35">
      <c r="A82">
        <v>10200501</v>
      </c>
    </row>
    <row r="83" spans="1:1" ht="15" hidden="1" thickBot="1" x14ac:dyDescent="0.35">
      <c r="A83">
        <v>10200502</v>
      </c>
    </row>
    <row r="84" spans="1:1" ht="15" hidden="1" thickBot="1" x14ac:dyDescent="0.35">
      <c r="A84">
        <v>10200503</v>
      </c>
    </row>
    <row r="85" spans="1:1" ht="15" hidden="1" thickBot="1" x14ac:dyDescent="0.35">
      <c r="A85">
        <v>10200504</v>
      </c>
    </row>
    <row r="86" spans="1:1" ht="15" hidden="1" thickBot="1" x14ac:dyDescent="0.35">
      <c r="A86">
        <v>10200601</v>
      </c>
    </row>
    <row r="87" spans="1:1" ht="15" hidden="1" thickBot="1" x14ac:dyDescent="0.35">
      <c r="A87">
        <v>10200602</v>
      </c>
    </row>
    <row r="88" spans="1:1" ht="15" hidden="1" thickBot="1" x14ac:dyDescent="0.35">
      <c r="A88">
        <v>10200603</v>
      </c>
    </row>
    <row r="89" spans="1:1" ht="15" hidden="1" thickBot="1" x14ac:dyDescent="0.35">
      <c r="A89">
        <v>10200604</v>
      </c>
    </row>
    <row r="90" spans="1:1" ht="15" hidden="1" thickBot="1" x14ac:dyDescent="0.35">
      <c r="A90">
        <v>10200701</v>
      </c>
    </row>
    <row r="91" spans="1:1" ht="15" hidden="1" thickBot="1" x14ac:dyDescent="0.35">
      <c r="A91">
        <v>10200704</v>
      </c>
    </row>
    <row r="92" spans="1:1" ht="15" hidden="1" thickBot="1" x14ac:dyDescent="0.35">
      <c r="A92">
        <v>10200707</v>
      </c>
    </row>
    <row r="93" spans="1:1" ht="15" hidden="1" thickBot="1" x14ac:dyDescent="0.35">
      <c r="A93">
        <v>10200710</v>
      </c>
    </row>
    <row r="94" spans="1:1" ht="15" hidden="1" thickBot="1" x14ac:dyDescent="0.35">
      <c r="A94">
        <v>10200799</v>
      </c>
    </row>
    <row r="95" spans="1:1" ht="15" hidden="1" thickBot="1" x14ac:dyDescent="0.35">
      <c r="A95">
        <v>10200802</v>
      </c>
    </row>
    <row r="96" spans="1:1" ht="15" hidden="1" thickBot="1" x14ac:dyDescent="0.35">
      <c r="A96">
        <v>10200901</v>
      </c>
    </row>
    <row r="97" spans="1:1" ht="15" hidden="1" thickBot="1" x14ac:dyDescent="0.35">
      <c r="A97">
        <v>10200902</v>
      </c>
    </row>
    <row r="98" spans="1:1" ht="15" hidden="1" thickBot="1" x14ac:dyDescent="0.35">
      <c r="A98">
        <v>10200903</v>
      </c>
    </row>
    <row r="99" spans="1:1" ht="15" hidden="1" thickBot="1" x14ac:dyDescent="0.35">
      <c r="A99">
        <v>10200904</v>
      </c>
    </row>
    <row r="100" spans="1:1" ht="15" hidden="1" thickBot="1" x14ac:dyDescent="0.35">
      <c r="A100">
        <v>10200905</v>
      </c>
    </row>
    <row r="101" spans="1:1" ht="15" hidden="1" thickBot="1" x14ac:dyDescent="0.35">
      <c r="A101">
        <v>10200906</v>
      </c>
    </row>
    <row r="102" spans="1:1" ht="15" hidden="1" thickBot="1" x14ac:dyDescent="0.35">
      <c r="A102">
        <v>10201001</v>
      </c>
    </row>
    <row r="103" spans="1:1" ht="15" hidden="1" thickBot="1" x14ac:dyDescent="0.35">
      <c r="A103">
        <v>10201002</v>
      </c>
    </row>
    <row r="104" spans="1:1" ht="15" hidden="1" thickBot="1" x14ac:dyDescent="0.35">
      <c r="A104">
        <v>10201003</v>
      </c>
    </row>
    <row r="105" spans="1:1" ht="15" hidden="1" thickBot="1" x14ac:dyDescent="0.35">
      <c r="A105">
        <v>10201201</v>
      </c>
    </row>
    <row r="106" spans="1:1" ht="15" hidden="1" thickBot="1" x14ac:dyDescent="0.35">
      <c r="A106">
        <v>10201202</v>
      </c>
    </row>
    <row r="107" spans="1:1" ht="15" hidden="1" thickBot="1" x14ac:dyDescent="0.35">
      <c r="A107">
        <v>10201302</v>
      </c>
    </row>
    <row r="108" spans="1:1" ht="15" hidden="1" thickBot="1" x14ac:dyDescent="0.35">
      <c r="A108">
        <v>10201401</v>
      </c>
    </row>
    <row r="109" spans="1:1" ht="15" hidden="1" thickBot="1" x14ac:dyDescent="0.35">
      <c r="A109">
        <v>20100101</v>
      </c>
    </row>
    <row r="110" spans="1:1" ht="15" hidden="1" thickBot="1" x14ac:dyDescent="0.35">
      <c r="A110">
        <v>20100107</v>
      </c>
    </row>
    <row r="111" spans="1:1" ht="15" hidden="1" thickBot="1" x14ac:dyDescent="0.35">
      <c r="A111">
        <v>20100108</v>
      </c>
    </row>
    <row r="112" spans="1:1" ht="15" hidden="1" thickBot="1" x14ac:dyDescent="0.35">
      <c r="A112">
        <v>20100109</v>
      </c>
    </row>
    <row r="113" spans="1:1" ht="15" hidden="1" thickBot="1" x14ac:dyDescent="0.35">
      <c r="A113">
        <v>20100201</v>
      </c>
    </row>
    <row r="114" spans="1:1" ht="15" hidden="1" thickBot="1" x14ac:dyDescent="0.35">
      <c r="A114">
        <v>20100208</v>
      </c>
    </row>
    <row r="115" spans="1:1" ht="15" hidden="1" thickBot="1" x14ac:dyDescent="0.35">
      <c r="A115">
        <v>20100209</v>
      </c>
    </row>
    <row r="116" spans="1:1" ht="15" hidden="1" thickBot="1" x14ac:dyDescent="0.35">
      <c r="A116">
        <v>20100307</v>
      </c>
    </row>
    <row r="117" spans="1:1" ht="15" hidden="1" thickBot="1" x14ac:dyDescent="0.35">
      <c r="A117">
        <v>20200101</v>
      </c>
    </row>
    <row r="118" spans="1:1" ht="15" hidden="1" thickBot="1" x14ac:dyDescent="0.35">
      <c r="A118">
        <v>20200102</v>
      </c>
    </row>
    <row r="119" spans="1:1" ht="15" hidden="1" thickBot="1" x14ac:dyDescent="0.35">
      <c r="A119">
        <v>20200108</v>
      </c>
    </row>
    <row r="120" spans="1:1" ht="15" hidden="1" thickBot="1" x14ac:dyDescent="0.35">
      <c r="A120">
        <v>20200109</v>
      </c>
    </row>
    <row r="121" spans="1:1" ht="15" hidden="1" thickBot="1" x14ac:dyDescent="0.35">
      <c r="A121">
        <v>20200201</v>
      </c>
    </row>
    <row r="122" spans="1:1" ht="15" hidden="1" thickBot="1" x14ac:dyDescent="0.35">
      <c r="A122">
        <v>20200202</v>
      </c>
    </row>
    <row r="123" spans="1:1" ht="15" hidden="1" thickBot="1" x14ac:dyDescent="0.35">
      <c r="A123">
        <v>20200203</v>
      </c>
    </row>
    <row r="124" spans="1:1" ht="15" hidden="1" thickBot="1" x14ac:dyDescent="0.35">
      <c r="A124">
        <v>20200208</v>
      </c>
    </row>
    <row r="125" spans="1:1" ht="15" hidden="1" thickBot="1" x14ac:dyDescent="0.35">
      <c r="A125">
        <v>20200209</v>
      </c>
    </row>
    <row r="126" spans="1:1" ht="15" hidden="1" thickBot="1" x14ac:dyDescent="0.35">
      <c r="A126">
        <v>20200252</v>
      </c>
    </row>
    <row r="127" spans="1:1" ht="15" hidden="1" thickBot="1" x14ac:dyDescent="0.35">
      <c r="A127">
        <v>20200253</v>
      </c>
    </row>
    <row r="128" spans="1:1" ht="15" hidden="1" thickBot="1" x14ac:dyDescent="0.35">
      <c r="A128">
        <v>20200254</v>
      </c>
    </row>
    <row r="129" spans="1:16" ht="15" hidden="1" thickBot="1" x14ac:dyDescent="0.35">
      <c r="A129">
        <v>20200301</v>
      </c>
    </row>
    <row r="130" spans="1:16" ht="15" hidden="1" thickBot="1" x14ac:dyDescent="0.35">
      <c r="A130">
        <v>20200401</v>
      </c>
    </row>
    <row r="131" spans="1:16" ht="15" hidden="1" thickBot="1" x14ac:dyDescent="0.35">
      <c r="A131">
        <v>20200402</v>
      </c>
    </row>
    <row r="132" spans="1:16" ht="15" hidden="1" thickBot="1" x14ac:dyDescent="0.35">
      <c r="A132">
        <v>20200501</v>
      </c>
    </row>
    <row r="133" spans="1:16" ht="15" hidden="1" thickBot="1" x14ac:dyDescent="0.35">
      <c r="A133">
        <v>20200902</v>
      </c>
    </row>
    <row r="134" spans="1:16" ht="15" hidden="1" thickBot="1" x14ac:dyDescent="0.35">
      <c r="A134">
        <v>20300101</v>
      </c>
    </row>
    <row r="135" spans="1:16" ht="15" hidden="1" thickBot="1" x14ac:dyDescent="0.35">
      <c r="A135">
        <v>20300201</v>
      </c>
    </row>
    <row r="136" spans="1:16" ht="15" hidden="1" thickBot="1" x14ac:dyDescent="0.35">
      <c r="A136">
        <v>20300301</v>
      </c>
    </row>
    <row r="137" spans="1:16" ht="15" hidden="1" thickBot="1" x14ac:dyDescent="0.35">
      <c r="A137">
        <v>30600301</v>
      </c>
    </row>
    <row r="138" spans="1:16" ht="15" hidden="1" thickBot="1" x14ac:dyDescent="0.35">
      <c r="A138">
        <v>30600401</v>
      </c>
    </row>
    <row r="139" spans="1:16" ht="15" hidden="1" thickBot="1" x14ac:dyDescent="0.35">
      <c r="A139">
        <v>30601201</v>
      </c>
    </row>
    <row r="140" spans="1:16" ht="15" hidden="1" thickBot="1" x14ac:dyDescent="0.35">
      <c r="A140">
        <v>30602401</v>
      </c>
    </row>
    <row r="141" spans="1:16" ht="15" hidden="1" thickBot="1" x14ac:dyDescent="0.35">
      <c r="A141">
        <v>30700104</v>
      </c>
    </row>
    <row r="142" spans="1:16" ht="15" hidden="1" thickBot="1" x14ac:dyDescent="0.35">
      <c r="A142">
        <v>30700105</v>
      </c>
    </row>
    <row r="143" spans="1:16" ht="15" hidden="1" thickBot="1" x14ac:dyDescent="0.35">
      <c r="A143">
        <v>30700106</v>
      </c>
    </row>
    <row r="144" spans="1:16" ht="16.2" thickBot="1" x14ac:dyDescent="0.3">
      <c r="B144" s="230" t="s">
        <v>73</v>
      </c>
      <c r="C144" s="228"/>
      <c r="D144" s="229"/>
      <c r="E144" s="89"/>
      <c r="F144" s="89"/>
      <c r="G144" s="89"/>
      <c r="H144" s="87"/>
      <c r="J144" s="230" t="s">
        <v>73</v>
      </c>
      <c r="K144" s="228"/>
      <c r="L144" s="229"/>
      <c r="M144" s="89"/>
      <c r="N144" s="89"/>
      <c r="O144" s="89"/>
      <c r="P144" s="87"/>
    </row>
    <row r="145" spans="2:16" x14ac:dyDescent="0.25">
      <c r="B145" s="91"/>
      <c r="J145" s="91"/>
    </row>
    <row r="146" spans="2:16" ht="39.6" x14ac:dyDescent="0.25">
      <c r="B146" s="92" t="s">
        <v>155</v>
      </c>
      <c r="C146" s="224" t="s">
        <v>156</v>
      </c>
      <c r="D146" s="225"/>
      <c r="J146" s="92" t="s">
        <v>155</v>
      </c>
      <c r="K146" s="224" t="s">
        <v>157</v>
      </c>
      <c r="L146" s="225"/>
    </row>
    <row r="147" spans="2:16" ht="26.4" x14ac:dyDescent="0.25">
      <c r="B147" s="92" t="s">
        <v>158</v>
      </c>
      <c r="C147" s="224" t="s">
        <v>159</v>
      </c>
      <c r="D147" s="225"/>
      <c r="J147" s="92" t="s">
        <v>158</v>
      </c>
      <c r="K147" s="224" t="s">
        <v>159</v>
      </c>
      <c r="L147" s="225"/>
    </row>
    <row r="148" spans="2:16" x14ac:dyDescent="0.25">
      <c r="B148" s="231" t="s">
        <v>160</v>
      </c>
      <c r="C148" s="93" t="s">
        <v>161</v>
      </c>
      <c r="D148" s="94" t="s">
        <v>162</v>
      </c>
      <c r="J148" s="231" t="s">
        <v>160</v>
      </c>
      <c r="K148" s="93" t="s">
        <v>161</v>
      </c>
      <c r="L148" s="94" t="s">
        <v>162</v>
      </c>
    </row>
    <row r="149" spans="2:16" x14ac:dyDescent="0.25">
      <c r="B149" s="231"/>
      <c r="C149" s="93" t="s">
        <v>163</v>
      </c>
      <c r="D149" s="94" t="s">
        <v>164</v>
      </c>
      <c r="J149" s="231"/>
      <c r="K149" s="93" t="s">
        <v>163</v>
      </c>
      <c r="L149" s="94" t="s">
        <v>164</v>
      </c>
    </row>
    <row r="150" spans="2:16" x14ac:dyDescent="0.25">
      <c r="B150" s="231"/>
      <c r="C150" s="93" t="s">
        <v>141</v>
      </c>
      <c r="D150" s="94" t="s">
        <v>165</v>
      </c>
      <c r="J150" s="231"/>
      <c r="K150" s="93" t="s">
        <v>141</v>
      </c>
      <c r="L150" s="94" t="s">
        <v>165</v>
      </c>
    </row>
    <row r="151" spans="2:16" x14ac:dyDescent="0.25">
      <c r="B151" s="231"/>
      <c r="C151" s="93" t="s">
        <v>142</v>
      </c>
      <c r="D151" s="94" t="s">
        <v>166</v>
      </c>
      <c r="J151" s="231"/>
      <c r="K151" s="93" t="s">
        <v>142</v>
      </c>
      <c r="L151" s="94" t="s">
        <v>166</v>
      </c>
    </row>
    <row r="152" spans="2:16" x14ac:dyDescent="0.25">
      <c r="B152" s="231"/>
      <c r="C152" s="93" t="s">
        <v>167</v>
      </c>
      <c r="D152" s="94" t="s">
        <v>162</v>
      </c>
      <c r="J152" s="231"/>
      <c r="K152" s="93" t="s">
        <v>167</v>
      </c>
      <c r="L152" s="94" t="s">
        <v>162</v>
      </c>
    </row>
    <row r="153" spans="2:16" x14ac:dyDescent="0.25">
      <c r="B153" s="231"/>
      <c r="C153" s="93" t="s">
        <v>168</v>
      </c>
      <c r="D153" s="94" t="s">
        <v>133</v>
      </c>
      <c r="J153" s="231"/>
      <c r="K153" s="93" t="s">
        <v>168</v>
      </c>
      <c r="L153" s="94" t="s">
        <v>133</v>
      </c>
    </row>
    <row r="154" spans="2:16" ht="26.4" x14ac:dyDescent="0.25">
      <c r="B154" s="92" t="s">
        <v>169</v>
      </c>
      <c r="C154" s="224" t="s">
        <v>170</v>
      </c>
      <c r="D154" s="225"/>
      <c r="J154" s="92" t="s">
        <v>169</v>
      </c>
      <c r="K154" s="224" t="s">
        <v>171</v>
      </c>
      <c r="L154" s="225"/>
    </row>
    <row r="155" spans="2:16" ht="26.4" x14ac:dyDescent="0.25">
      <c r="B155" s="95" t="s">
        <v>172</v>
      </c>
      <c r="C155" s="232" t="s">
        <v>173</v>
      </c>
      <c r="D155" s="232"/>
      <c r="J155" s="95" t="s">
        <v>172</v>
      </c>
      <c r="K155" s="233" t="s">
        <v>174</v>
      </c>
      <c r="L155" s="233"/>
    </row>
    <row r="156" spans="2:16" x14ac:dyDescent="0.25">
      <c r="B156" s="96" t="s">
        <v>175</v>
      </c>
      <c r="C156" s="234">
        <v>10200401</v>
      </c>
      <c r="D156" s="235"/>
      <c r="J156" s="96" t="s">
        <v>175</v>
      </c>
      <c r="K156" s="234">
        <v>10200901</v>
      </c>
      <c r="L156" s="235"/>
    </row>
    <row r="157" spans="2:16" x14ac:dyDescent="0.25">
      <c r="B157" s="97" t="s">
        <v>176</v>
      </c>
      <c r="C157" s="236"/>
      <c r="D157" s="236"/>
      <c r="J157" s="97" t="s">
        <v>176</v>
      </c>
      <c r="K157" s="237" t="s">
        <v>177</v>
      </c>
      <c r="L157" s="237"/>
    </row>
    <row r="158" spans="2:16" x14ac:dyDescent="0.25">
      <c r="B158" s="98"/>
      <c r="C158" s="98"/>
      <c r="D158" s="98"/>
      <c r="J158" s="98"/>
      <c r="K158" s="98"/>
      <c r="L158" s="98"/>
    </row>
    <row r="159" spans="2:16" ht="14.4" x14ac:dyDescent="0.25">
      <c r="B159" s="238"/>
      <c r="C159" s="238"/>
      <c r="D159" s="238"/>
      <c r="E159" s="99" t="s">
        <v>49</v>
      </c>
      <c r="F159" s="99" t="s">
        <v>1</v>
      </c>
      <c r="G159" s="99" t="s">
        <v>2</v>
      </c>
      <c r="H159" s="100" t="s">
        <v>0</v>
      </c>
      <c r="J159" s="238"/>
      <c r="K159" s="238"/>
      <c r="L159" s="238"/>
      <c r="M159" s="99" t="s">
        <v>49</v>
      </c>
      <c r="N159" s="99" t="s">
        <v>1</v>
      </c>
      <c r="O159" s="99" t="s">
        <v>2</v>
      </c>
      <c r="P159" s="100" t="s">
        <v>0</v>
      </c>
    </row>
    <row r="160" spans="2:16" x14ac:dyDescent="0.25">
      <c r="B160" s="231" t="s">
        <v>178</v>
      </c>
      <c r="C160" s="231"/>
      <c r="D160" s="231"/>
      <c r="E160" s="101" t="str">
        <f>+VLOOKUP(C156,'[3]Hoja1 (2)'!$A$1:$G$113,4,0)</f>
        <v>0.00676*PET6</v>
      </c>
      <c r="F160" s="101"/>
      <c r="G160" s="101" t="str">
        <f>+VLOOKUP(C156,'[3]Hoja1 (2)'!$A$1:$G$113,3,0)</f>
        <v>3.09*PET6</v>
      </c>
      <c r="H160" s="101"/>
      <c r="J160" s="231" t="s">
        <v>178</v>
      </c>
      <c r="K160" s="231"/>
      <c r="L160" s="231"/>
      <c r="M160" s="101" t="str">
        <f>+VLOOKUP(K156,'[3]Hoja1 (2)'!$A$1:$G$113,4,0)</f>
        <v>0.00075*ASERR</v>
      </c>
      <c r="N160" s="101" t="str">
        <f>+VLOOKUP(K156,'[3]Hoja1 (2)'!$A$1:$G$113,2,0)</f>
        <v>0.00004*ASERR</v>
      </c>
      <c r="O160" s="101" t="s">
        <v>121</v>
      </c>
      <c r="P160" s="101"/>
    </row>
    <row r="161" spans="2:16" x14ac:dyDescent="0.25">
      <c r="B161" s="239" t="s">
        <v>179</v>
      </c>
      <c r="C161" s="240"/>
      <c r="D161" s="241"/>
      <c r="E161" s="101" t="e">
        <f>+VLOOKUP(C157,[4]Hoja1!$B$1:$F$24,3,0)</f>
        <v>#N/A</v>
      </c>
      <c r="F161" s="101"/>
      <c r="G161" s="101" t="e">
        <f>+VLOOKUP(C157,[4]Hoja1!$B$1:$F$24,5,0)</f>
        <v>#N/A</v>
      </c>
      <c r="H161" s="101"/>
      <c r="J161" s="239" t="s">
        <v>179</v>
      </c>
      <c r="K161" s="240"/>
      <c r="L161" s="241"/>
      <c r="M161" s="101" t="str">
        <f>+VLOOKUP(K157,[4]Hoja1!$B$1:$F$24,3,0)</f>
        <v>N/A</v>
      </c>
      <c r="N161" s="101" t="str">
        <f>+VLOOKUP(K157,[4]Hoja1!$B$1:$F$24,4,0)</f>
        <v>N/A</v>
      </c>
      <c r="O161" s="101"/>
      <c r="P161" s="101"/>
    </row>
    <row r="165" spans="2:16" ht="14.4" thickBot="1" x14ac:dyDescent="0.3"/>
    <row r="166" spans="2:16" ht="16.2" thickBot="1" x14ac:dyDescent="0.3">
      <c r="J166" s="230" t="s">
        <v>96</v>
      </c>
      <c r="K166" s="228"/>
      <c r="L166" s="229"/>
      <c r="M166" s="89"/>
      <c r="N166" s="89"/>
      <c r="O166" s="89"/>
      <c r="P166" s="87"/>
    </row>
    <row r="167" spans="2:16" x14ac:dyDescent="0.25">
      <c r="J167" s="91"/>
    </row>
    <row r="168" spans="2:16" ht="39.6" x14ac:dyDescent="0.25">
      <c r="J168" s="92" t="s">
        <v>155</v>
      </c>
      <c r="K168" s="224" t="s">
        <v>157</v>
      </c>
      <c r="L168" s="225"/>
    </row>
    <row r="169" spans="2:16" ht="26.4" x14ac:dyDescent="0.25">
      <c r="J169" s="92" t="s">
        <v>158</v>
      </c>
      <c r="K169" s="224" t="s">
        <v>159</v>
      </c>
      <c r="L169" s="225"/>
    </row>
    <row r="170" spans="2:16" x14ac:dyDescent="0.25">
      <c r="J170" s="231" t="s">
        <v>160</v>
      </c>
      <c r="K170" s="93" t="s">
        <v>161</v>
      </c>
      <c r="L170" s="94" t="s">
        <v>162</v>
      </c>
    </row>
    <row r="171" spans="2:16" x14ac:dyDescent="0.25">
      <c r="J171" s="231"/>
      <c r="K171" s="93" t="s">
        <v>163</v>
      </c>
      <c r="L171" s="94" t="s">
        <v>164</v>
      </c>
    </row>
    <row r="172" spans="2:16" x14ac:dyDescent="0.25">
      <c r="J172" s="231"/>
      <c r="K172" s="93" t="s">
        <v>141</v>
      </c>
      <c r="L172" s="94" t="s">
        <v>165</v>
      </c>
    </row>
    <row r="173" spans="2:16" x14ac:dyDescent="0.25">
      <c r="J173" s="231"/>
      <c r="K173" s="93" t="s">
        <v>142</v>
      </c>
      <c r="L173" s="94" t="s">
        <v>166</v>
      </c>
    </row>
    <row r="174" spans="2:16" x14ac:dyDescent="0.25">
      <c r="J174" s="231"/>
      <c r="K174" s="93" t="s">
        <v>167</v>
      </c>
      <c r="L174" s="94" t="s">
        <v>162</v>
      </c>
    </row>
    <row r="175" spans="2:16" x14ac:dyDescent="0.25">
      <c r="J175" s="231"/>
      <c r="K175" s="93" t="s">
        <v>168</v>
      </c>
      <c r="L175" s="94" t="s">
        <v>133</v>
      </c>
    </row>
    <row r="176" spans="2:16" ht="26.4" x14ac:dyDescent="0.25">
      <c r="J176" s="92" t="s">
        <v>169</v>
      </c>
      <c r="K176" s="224" t="s">
        <v>171</v>
      </c>
      <c r="L176" s="225"/>
    </row>
    <row r="177" spans="10:16" ht="26.4" x14ac:dyDescent="0.25">
      <c r="J177" s="95" t="s">
        <v>172</v>
      </c>
      <c r="K177" s="233" t="s">
        <v>174</v>
      </c>
      <c r="L177" s="233"/>
    </row>
    <row r="178" spans="10:16" x14ac:dyDescent="0.25">
      <c r="J178" s="96" t="s">
        <v>175</v>
      </c>
      <c r="K178" s="234">
        <v>10200901</v>
      </c>
      <c r="L178" s="235"/>
    </row>
    <row r="179" spans="10:16" x14ac:dyDescent="0.25">
      <c r="J179" s="97" t="s">
        <v>176</v>
      </c>
      <c r="K179" s="237" t="s">
        <v>177</v>
      </c>
      <c r="L179" s="237"/>
    </row>
    <row r="180" spans="10:16" x14ac:dyDescent="0.25">
      <c r="J180" s="98"/>
      <c r="K180" s="98"/>
      <c r="L180" s="98"/>
    </row>
    <row r="181" spans="10:16" ht="14.4" x14ac:dyDescent="0.25">
      <c r="J181" s="238"/>
      <c r="K181" s="238"/>
      <c r="L181" s="238"/>
      <c r="M181" s="99" t="s">
        <v>49</v>
      </c>
      <c r="N181" s="99" t="s">
        <v>1</v>
      </c>
      <c r="O181" s="99" t="s">
        <v>2</v>
      </c>
      <c r="P181" s="100" t="s">
        <v>0</v>
      </c>
    </row>
    <row r="182" spans="10:16" x14ac:dyDescent="0.25">
      <c r="J182" s="231" t="s">
        <v>178</v>
      </c>
      <c r="K182" s="231"/>
      <c r="L182" s="231"/>
      <c r="M182" s="101" t="str">
        <f>+VLOOKUP(K178,'[3]Hoja1 (2)'!$A$1:$G$113,4,0)</f>
        <v>0.00075*ASERR</v>
      </c>
      <c r="N182" s="101" t="str">
        <f>+VLOOKUP(K178,'[3]Hoja1 (2)'!$A$1:$G$113,2,0)</f>
        <v>0.00004*ASERR</v>
      </c>
      <c r="O182" s="101" t="s">
        <v>121</v>
      </c>
      <c r="P182" s="101"/>
    </row>
    <row r="183" spans="10:16" x14ac:dyDescent="0.25">
      <c r="J183" s="239" t="s">
        <v>179</v>
      </c>
      <c r="K183" s="240"/>
      <c r="L183" s="241"/>
      <c r="M183" s="101" t="str">
        <f>+VLOOKUP(K179,[4]Hoja1!$B$1:$F$24,3,0)</f>
        <v>N/A</v>
      </c>
      <c r="N183" s="101" t="str">
        <f>+VLOOKUP(K179,[4]Hoja1!$B$1:$F$24,4,0)</f>
        <v>N/A</v>
      </c>
      <c r="O183" s="101"/>
      <c r="P183" s="101"/>
    </row>
    <row r="187" spans="10:16" ht="14.4" thickBot="1" x14ac:dyDescent="0.3"/>
    <row r="188" spans="10:16" ht="16.2" thickBot="1" x14ac:dyDescent="0.3">
      <c r="J188" s="230" t="s">
        <v>100</v>
      </c>
      <c r="K188" s="228"/>
      <c r="L188" s="229"/>
      <c r="M188" s="89"/>
      <c r="N188" s="89"/>
      <c r="O188" s="89"/>
      <c r="P188" s="87"/>
    </row>
    <row r="189" spans="10:16" x14ac:dyDescent="0.25">
      <c r="J189" s="91"/>
    </row>
    <row r="190" spans="10:16" ht="39.6" x14ac:dyDescent="0.25">
      <c r="J190" s="92" t="s">
        <v>155</v>
      </c>
      <c r="K190" s="224" t="s">
        <v>157</v>
      </c>
      <c r="L190" s="225"/>
    </row>
    <row r="191" spans="10:16" ht="26.4" x14ac:dyDescent="0.25">
      <c r="J191" s="92" t="s">
        <v>158</v>
      </c>
      <c r="K191" s="224" t="s">
        <v>159</v>
      </c>
      <c r="L191" s="225"/>
    </row>
    <row r="192" spans="10:16" x14ac:dyDescent="0.25">
      <c r="J192" s="231" t="s">
        <v>160</v>
      </c>
      <c r="K192" s="93" t="s">
        <v>161</v>
      </c>
      <c r="L192" s="94" t="s">
        <v>162</v>
      </c>
    </row>
    <row r="193" spans="10:16" x14ac:dyDescent="0.25">
      <c r="J193" s="231"/>
      <c r="K193" s="93" t="s">
        <v>163</v>
      </c>
      <c r="L193" s="94" t="s">
        <v>164</v>
      </c>
    </row>
    <row r="194" spans="10:16" x14ac:dyDescent="0.25">
      <c r="J194" s="231"/>
      <c r="K194" s="93" t="s">
        <v>141</v>
      </c>
      <c r="L194" s="94" t="s">
        <v>165</v>
      </c>
    </row>
    <row r="195" spans="10:16" x14ac:dyDescent="0.25">
      <c r="J195" s="231"/>
      <c r="K195" s="93" t="s">
        <v>142</v>
      </c>
      <c r="L195" s="94" t="s">
        <v>166</v>
      </c>
    </row>
    <row r="196" spans="10:16" x14ac:dyDescent="0.25">
      <c r="J196" s="231"/>
      <c r="K196" s="93" t="s">
        <v>167</v>
      </c>
      <c r="L196" s="94" t="s">
        <v>162</v>
      </c>
    </row>
    <row r="197" spans="10:16" x14ac:dyDescent="0.25">
      <c r="J197" s="231"/>
      <c r="K197" s="93" t="s">
        <v>168</v>
      </c>
      <c r="L197" s="94" t="s">
        <v>133</v>
      </c>
    </row>
    <row r="198" spans="10:16" ht="26.4" x14ac:dyDescent="0.25">
      <c r="J198" s="92" t="s">
        <v>169</v>
      </c>
      <c r="K198" s="224" t="s">
        <v>171</v>
      </c>
      <c r="L198" s="225"/>
    </row>
    <row r="199" spans="10:16" ht="26.4" x14ac:dyDescent="0.25">
      <c r="J199" s="95" t="s">
        <v>172</v>
      </c>
      <c r="K199" s="233" t="s">
        <v>174</v>
      </c>
      <c r="L199" s="233"/>
    </row>
    <row r="200" spans="10:16" x14ac:dyDescent="0.25">
      <c r="J200" s="96" t="s">
        <v>175</v>
      </c>
      <c r="K200" s="234">
        <v>10200901</v>
      </c>
      <c r="L200" s="235"/>
    </row>
    <row r="201" spans="10:16" x14ac:dyDescent="0.25">
      <c r="J201" s="97" t="s">
        <v>176</v>
      </c>
      <c r="K201" s="237" t="s">
        <v>177</v>
      </c>
      <c r="L201" s="237"/>
    </row>
    <row r="202" spans="10:16" x14ac:dyDescent="0.25">
      <c r="J202" s="98"/>
      <c r="K202" s="98"/>
      <c r="L202" s="98"/>
    </row>
    <row r="203" spans="10:16" ht="14.4" x14ac:dyDescent="0.25">
      <c r="J203" s="238"/>
      <c r="K203" s="238"/>
      <c r="L203" s="238"/>
      <c r="M203" s="99" t="s">
        <v>49</v>
      </c>
      <c r="N203" s="99" t="s">
        <v>1</v>
      </c>
      <c r="O203" s="99" t="s">
        <v>2</v>
      </c>
      <c r="P203" s="100" t="s">
        <v>0</v>
      </c>
    </row>
    <row r="204" spans="10:16" x14ac:dyDescent="0.25">
      <c r="J204" s="231" t="s">
        <v>178</v>
      </c>
      <c r="K204" s="231"/>
      <c r="L204" s="231"/>
      <c r="M204" s="101" t="str">
        <f>+VLOOKUP(K200,'[3]Hoja1 (2)'!$A$1:$G$113,4,0)</f>
        <v>0.00075*ASERR</v>
      </c>
      <c r="N204" s="101" t="str">
        <f>+VLOOKUP(K200,'[3]Hoja1 (2)'!$A$1:$G$113,2,0)</f>
        <v>0.00004*ASERR</v>
      </c>
      <c r="O204" s="101" t="s">
        <v>121</v>
      </c>
      <c r="P204" s="101"/>
    </row>
    <row r="205" spans="10:16" x14ac:dyDescent="0.25">
      <c r="J205" s="239" t="s">
        <v>179</v>
      </c>
      <c r="K205" s="240"/>
      <c r="L205" s="241"/>
      <c r="M205" s="101" t="str">
        <f>+VLOOKUP(K201,[4]Hoja1!$B$1:$F$24,3,0)</f>
        <v>N/A</v>
      </c>
      <c r="N205" s="101" t="str">
        <f>+VLOOKUP(K201,[4]Hoja1!$B$1:$F$24,4,0)</f>
        <v>N/A</v>
      </c>
      <c r="O205" s="101"/>
      <c r="P205" s="101"/>
    </row>
    <row r="323" spans="10:10" ht="14.4" x14ac:dyDescent="0.3">
      <c r="J323" t="s">
        <v>180</v>
      </c>
    </row>
    <row r="324" spans="10:10" ht="14.4" x14ac:dyDescent="0.3">
      <c r="J324" t="s">
        <v>181</v>
      </c>
    </row>
    <row r="325" spans="10:10" ht="14.4" x14ac:dyDescent="0.3">
      <c r="J325" t="s">
        <v>182</v>
      </c>
    </row>
    <row r="326" spans="10:10" ht="14.4" x14ac:dyDescent="0.3">
      <c r="J326" t="s">
        <v>183</v>
      </c>
    </row>
    <row r="327" spans="10:10" ht="14.4" x14ac:dyDescent="0.3">
      <c r="J327" t="s">
        <v>184</v>
      </c>
    </row>
    <row r="328" spans="10:10" ht="14.4" x14ac:dyDescent="0.3">
      <c r="J328" t="s">
        <v>185</v>
      </c>
    </row>
    <row r="329" spans="10:10" ht="14.4" x14ac:dyDescent="0.3">
      <c r="J329" t="s">
        <v>186</v>
      </c>
    </row>
    <row r="330" spans="10:10" ht="14.4" x14ac:dyDescent="0.3">
      <c r="J330" t="s">
        <v>187</v>
      </c>
    </row>
    <row r="331" spans="10:10" ht="14.4" x14ac:dyDescent="0.3">
      <c r="J331" t="s">
        <v>188</v>
      </c>
    </row>
    <row r="332" spans="10:10" ht="14.4" x14ac:dyDescent="0.3">
      <c r="J332" t="s">
        <v>189</v>
      </c>
    </row>
    <row r="333" spans="10:10" ht="14.4" x14ac:dyDescent="0.3">
      <c r="J333" t="s">
        <v>190</v>
      </c>
    </row>
    <row r="334" spans="10:10" ht="14.4" x14ac:dyDescent="0.3">
      <c r="J334" t="s">
        <v>191</v>
      </c>
    </row>
    <row r="335" spans="10:10" ht="14.4" x14ac:dyDescent="0.3">
      <c r="J335" t="s">
        <v>192</v>
      </c>
    </row>
    <row r="336" spans="10:10" ht="14.4" x14ac:dyDescent="0.3">
      <c r="J336" t="s">
        <v>193</v>
      </c>
    </row>
    <row r="337" spans="10:10" ht="14.4" x14ac:dyDescent="0.3">
      <c r="J337" t="s">
        <v>194</v>
      </c>
    </row>
    <row r="338" spans="10:10" ht="14.4" x14ac:dyDescent="0.3">
      <c r="J338" t="s">
        <v>177</v>
      </c>
    </row>
    <row r="339" spans="10:10" ht="14.4" x14ac:dyDescent="0.3">
      <c r="J339" t="s">
        <v>195</v>
      </c>
    </row>
    <row r="340" spans="10:10" ht="14.4" x14ac:dyDescent="0.3">
      <c r="J340" t="s">
        <v>196</v>
      </c>
    </row>
    <row r="341" spans="10:10" ht="14.4" x14ac:dyDescent="0.3">
      <c r="J341" t="s">
        <v>197</v>
      </c>
    </row>
    <row r="342" spans="10:10" ht="14.4" x14ac:dyDescent="0.3">
      <c r="J342" t="s">
        <v>198</v>
      </c>
    </row>
    <row r="343" spans="10:10" ht="14.4" x14ac:dyDescent="0.3">
      <c r="J343" t="s">
        <v>199</v>
      </c>
    </row>
    <row r="344" spans="10:10" ht="14.4" x14ac:dyDescent="0.3">
      <c r="J344" t="s">
        <v>200</v>
      </c>
    </row>
    <row r="345" spans="10:10" ht="14.4" x14ac:dyDescent="0.3">
      <c r="J345" t="s">
        <v>201</v>
      </c>
    </row>
  </sheetData>
  <mergeCells count="69">
    <mergeCell ref="J204:L204"/>
    <mergeCell ref="J205:L205"/>
    <mergeCell ref="J192:J197"/>
    <mergeCell ref="K198:L198"/>
    <mergeCell ref="K199:L199"/>
    <mergeCell ref="K200:L200"/>
    <mergeCell ref="K201:L201"/>
    <mergeCell ref="J203:L203"/>
    <mergeCell ref="K191:L191"/>
    <mergeCell ref="K169:L169"/>
    <mergeCell ref="J170:J175"/>
    <mergeCell ref="K176:L176"/>
    <mergeCell ref="K177:L177"/>
    <mergeCell ref="K178:L178"/>
    <mergeCell ref="K179:L179"/>
    <mergeCell ref="J181:L181"/>
    <mergeCell ref="J182:L182"/>
    <mergeCell ref="J183:L183"/>
    <mergeCell ref="J188:L188"/>
    <mergeCell ref="K190:L190"/>
    <mergeCell ref="K168:L168"/>
    <mergeCell ref="C156:D156"/>
    <mergeCell ref="K156:L156"/>
    <mergeCell ref="C157:D157"/>
    <mergeCell ref="K157:L157"/>
    <mergeCell ref="B159:D159"/>
    <mergeCell ref="J159:L159"/>
    <mergeCell ref="B160:D160"/>
    <mergeCell ref="J160:L160"/>
    <mergeCell ref="B161:D161"/>
    <mergeCell ref="J161:L161"/>
    <mergeCell ref="J166:L166"/>
    <mergeCell ref="B148:B153"/>
    <mergeCell ref="J148:J153"/>
    <mergeCell ref="C154:D154"/>
    <mergeCell ref="K154:L154"/>
    <mergeCell ref="C155:D155"/>
    <mergeCell ref="K155:L155"/>
    <mergeCell ref="B144:D144"/>
    <mergeCell ref="J144:L144"/>
    <mergeCell ref="C146:D146"/>
    <mergeCell ref="K146:L146"/>
    <mergeCell ref="C147:D147"/>
    <mergeCell ref="K147:L147"/>
    <mergeCell ref="B25:D25"/>
    <mergeCell ref="J25:L25"/>
    <mergeCell ref="B26:D26"/>
    <mergeCell ref="J26:L26"/>
    <mergeCell ref="B27:D27"/>
    <mergeCell ref="J27:L27"/>
    <mergeCell ref="C21:D21"/>
    <mergeCell ref="K21:L21"/>
    <mergeCell ref="C22:D22"/>
    <mergeCell ref="K22:L22"/>
    <mergeCell ref="C23:D23"/>
    <mergeCell ref="K23:L23"/>
    <mergeCell ref="C13:D13"/>
    <mergeCell ref="K13:L13"/>
    <mergeCell ref="B14:B19"/>
    <mergeCell ref="J14:J19"/>
    <mergeCell ref="C20:D20"/>
    <mergeCell ref="K20:L20"/>
    <mergeCell ref="C12:D12"/>
    <mergeCell ref="K12:L12"/>
    <mergeCell ref="B7:C7"/>
    <mergeCell ref="B9:D9"/>
    <mergeCell ref="J9:L9"/>
    <mergeCell ref="B10:D10"/>
    <mergeCell ref="J10:L10"/>
  </mergeCells>
  <dataValidations count="2">
    <dataValidation type="list" allowBlank="1" showInputMessage="1" showErrorMessage="1" sqref="C22:D22 K178:L178 K156:L156 C156:D156 K22:L22 K200:L200">
      <formula1>$A$32:$A$143</formula1>
    </dataValidation>
    <dataValidation type="list" allowBlank="1" showInputMessage="1" showErrorMessage="1" sqref="C23 K179 K157 C157 K23 K201">
      <formula1>$B$32:$B$54</formula1>
    </dataValidation>
  </dataValidations>
  <pageMargins left="0" right="0" top="0" bottom="0" header="0.31496062992125984" footer="0.31496062992125984"/>
  <pageSetup scale="25" orientation="portrait" verticalDpi="0" r:id="rId1"/>
  <drawing r:id="rId2"/>
  <legacyDrawing r:id="rId3"/>
</worksheet>
</file>

<file path=_xmlsignatures/_rels/origin1.sigs.rels><?xml version="1.0" encoding="UTF-8" standalone="yes"?>
<Relationships xmlns="http://schemas.openxmlformats.org/package/2006/relationships"><Relationship Id="rId8" Type="http://schemas.openxmlformats.org/package/2006/relationships/digital-signature/signature" Target="sig8.xml"/><Relationship Id="rId3" Type="http://schemas.openxmlformats.org/package/2006/relationships/digital-signature/signature" Target="sig5.xml"/><Relationship Id="rId7" Type="http://schemas.openxmlformats.org/package/2006/relationships/digital-signature/signature" Target="sig7.xml"/><Relationship Id="rId2" Type="http://schemas.openxmlformats.org/package/2006/relationships/digital-signature/signature" Target="sig6.xml"/><Relationship Id="rId1" Type="http://schemas.openxmlformats.org/package/2006/relationships/digital-signature/signature" Target="sig2.xml"/><Relationship Id="rId6" Type="http://schemas.openxmlformats.org/package/2006/relationships/digital-signature/signature" Target="sig1.xml"/><Relationship Id="rId5" Type="http://schemas.openxmlformats.org/package/2006/relationships/digital-signature/signature" Target="sig3.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0fa+xngmURw4TSZEV1Ich8pp40smI+Y+fy+mhlwFqK0=</DigestValue>
    </Reference>
    <Reference Type="http://www.w3.org/2000/09/xmldsig#Object" URI="#idOfficeObject">
      <DigestMethod Algorithm="http://www.w3.org/2001/04/xmlenc#sha256"/>
      <DigestValue>lTfBuFn8vZkVUAJ78+HLLWsevV15Fb14iIixvU4hbO8=</DigestValue>
    </Reference>
    <Reference Type="http://uri.etsi.org/01903#SignedProperties" URI="#idSignedProperties">
      <Transforms>
        <Transform Algorithm="http://www.w3.org/TR/2001/REC-xml-c14n-20010315"/>
      </Transforms>
      <DigestMethod Algorithm="http://www.w3.org/2001/04/xmlenc#sha256"/>
      <DigestValue>Yd3StHxNuOGXn/2WeN1g6p3HtAfUOXfLmrvCL9w+ka0=</DigestValue>
    </Reference>
    <Reference Type="http://www.w3.org/2000/09/xmldsig#Object" URI="#idValidSigLnImg">
      <DigestMethod Algorithm="http://www.w3.org/2001/04/xmlenc#sha256"/>
      <DigestValue>UoPbVXPuvD4b2S4Q22BkbEcT8HouoHOdyi5M4aIHUQI=</DigestValue>
    </Reference>
    <Reference Type="http://www.w3.org/2000/09/xmldsig#Object" URI="#idInvalidSigLnImg">
      <DigestMethod Algorithm="http://www.w3.org/2001/04/xmlenc#sha256"/>
      <DigestValue>qsfnjzXDR0PV5O+iG7YGaxVGDWdiiT902VJ2zH+8Hfk=</DigestValue>
    </Reference>
  </SignedInfo>
  <SignatureValue>Op/nsFXKvSVjkNBkp9gztrEVcLedt4RGCQXTNlgXq2TipFdIwoXHIEaSsmaRWGntTxhKwZ8AQL9Z
njTgL0DQBClLmYlV837ckCOhqk0fYF7B6eE6UDhj/Y2QpmDoZ3vWLYnMO7VuyphvWkw9lghZycr3
Wz+le8BdmdUqYvEZXKTaHs99jPVec/EXSRfkU2H9gRKX+RvrY1K8Yjw1bz+JjZsgdECBXVcdUScn
rH6nhj/XrDMflB6Ff3OzisfO45F2OlilglrXt4mGl6Zoyw5bExi+fC6CFplpAPYYfh6rb76CgkTO
qEPIEEqoGicYzTAPIlLUYwViYTnxXhgQzDxN4A==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2016-12-30T20:52:32Z</mdssi:Value>
        </mdssi:SignatureTime>
      </SignatureProperty>
    </SignatureProperties>
  </Object>
  <Object Id="idOfficeObject">
    <SignatureProperties>
      <SignatureProperty Id="idOfficeV1Details" Target="#idPackageSignature">
        <SignatureInfoV1 xmlns="http://schemas.microsoft.com/office/2006/digsig">
          <SetupID>{875E4040-364C-420D-B23B-9298D0A6E514}</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2016-12-30T20:52:32Z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8A4JXfC5jX3wvAR28AAQAAAHBu3wsAAAAAsNvcC8QAbwDAR28AQLjfCwAAAACw29wL44VBYwMAAADshUFjAQAAAMC3xwtozXJjjmg5YyQ0NACAAUd3DlxCd+BbQnckNDQAZAEAAHtivXZ7Yr12cKHLCwAIAAAAAgAAAAAAAEQ0NAAQar12AAAAAAAAAAB4NTQABgAAAGw1NAAGAAAAAAAAAAAAAABsNTQAfDQ0AOLqvHYAAAAAAAIAAAAANAAGAAAAbDU0AAYAAABMEr52AAAAAAAAAABsNTQABgAAAAAAAACoNDQAii68dgAAAAAAAgAAbDU0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PNqBYD4//8AAAAAAAAAAAAAAAAAAAAAEPNqBYD4//96lwAAAAA0AP48o3e0OjQA9XGnd+VhBAL+////jOOid/LgonfcO+ALMLhxACA64AtENDQAEGq9dgAAAAAAAAAAeDU0AAYAAABsNTQABgAAAAIAAAAAAAAANDrgC2BD3As0OuALAAAAAGBD3AuUNDQAe2K9dntivXYAAAAAAAgAAAACAAAAAAAAnDQ0ABBqvXYAAAAAAAAAANI1NAAHAAAAxDU0AAcAAAAAAAAAAAAAAMQ1NADUNDQA4uq8dgAAAAAAAgAAAAA0AAcAAADENTQABwAAAEwSvnYAAAAAAAAAAMQ1NAAHAAAAAAAAAAA1NACKLrx2AAAAAAACAADEN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IQE9KU0AP+/QWPqYPz9vmD8/T6OTWOonhgIAAAAANkZIb0iAIoBIA0AhLilNACMpTQAwODcCyANAIRMqDQADY9NYyANAIQAAAAAcJaIBHCLewQ4pzQAWNhyY17WEggAAAAAWNhyYyANAABc1hIIAQAAAAAAAAAHAAAAXNYSCAAAAAAAAAAAwKU0AOJ5QWMgAAAA/////wAAAAAAAAAAFQAAAAAAAABwAAAAAQAAAAEAAAAkAAAAJAAAABAAAAAAAAAAcJaIBHCLewQBpgEAAAAAADAOCkqApjQAgKY0ANB4TWMAAAAArKg0AHCWiATgeE1jMA4KSjymN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eZf5J1HqaPZBhLj2T//wAAAABQd35aAABUzDQASAJCdwAAAABIRW8AqMs0AFDzUXcAAAAAAABDaGFyVXBwZXJXAAGjd6l/knWUzDQAAAAAAADMNACAAUd3DlxCd+BbQncAzDQAZAEAAHtivXZ7Yr128AlzAAAIAAAAAgAAAAAAACDMNAAQar12AAAAAAAAAABazTQACQAAAEjNNAAJAAAAAAAAAAAAAABIzTQAWMw0AOLqvHYAAAAAAAIAAAAANAAJAAAASM00AAkAAABMEr52AAAAAAAAAABIzTQACQAAAAAAAACEzDQAii68dgAAAAAAAgAASM00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K9q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Go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mX+SdR6mj2QYS49k//8AAAAAUHd+WgAAVMw0AEgCQncAAAAASEVvAKjLNABQ81F3AAAAAAAAQ2hhclVwcGVyVwABo3epf5J1lMw0AAAAAAAAzDQAgAFHdw5cQnfgW0J3AMw0AGQBAAB7Yr12e2K9dvAJcwAACAAAAAIAAAAAAAAgzDQAEGq9dgAAAAAAAAAAWs00AAkAAABIzTQACQAAAAAAAAAAAAAASM00AFjMNADi6rx2AAAAAAACAAAAADQACQAAAEjNNAAJAAAATBK+dgAAAAAAAAAASM00AAkAAAAAAAAAhMw0AIouvHYAAAAAAAIAAEjNNAAJAAAAZHYACAAAAAAlAAAADAAAAAEAAAAYAAAADAAAAP8AAAISAAAADAAAAAEAAAAeAAAAGAAAACoAAAAFAAAAhQAAABYAAAAlAAAADAAAAAEAAABUAAAAqAAAACsAAAAFAAAAgwAAABUAAAABAAAAqwoNQgAA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QA/jyjd7Q6NAD1cad35WEEAv7///+M46J38uCid9w74AswuHEAIDrgC0Q0NAAQar12AAAAAAAAAAB4NTQABgAAAGw1NAAGAAAAAgAAAAAAAAA0OuALYEPcCzQ64AsAAAAAYEPcC5Q0NAB7Yr12e2K9dgAAAAAACAAAAAIAAAAAAACcNDQAEGq9dgAAAAAAAAAA0jU0AAcAAADENTQABwAAAAAAAAAAAAAAxDU0ANQ0NADi6rx2AAAAAAACAAAAADQABwAAAMQ1NAAHAAAATBK+dgAAAAAAAAAAxDU0AAcAAAAAAAAAADU0AIouvHYAAAAAAAIAAMQ1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8A4JXfC5jX3wvAR28AAQAAAHBu3wsAAAAAsNvcC8QAbwDAR28AQLjfCwAAAACw29wL44VBYwMAAADshUFjAQAAAMC3xwtozXJjjmg5YyQ0NACAAUd3DlxCd+BbQnckNDQAZAEAAHtivXZ7Yr12cKHLCwAIAAAAAgAAAAAAAEQ0NAAQar12AAAAAAAAAAB4NTQABgAAAGw1NAAGAAAAAAAAAAAAAABsNTQAfDQ0AOLqvHYAAAAAAAIAAAAANAAGAAAAbDU0AAYAAABMEr52AAAAAAAAAABsNTQABgAAAAAAAACoNDQAii68dgAAAAAAAgAAbDU0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IBAAAAABQd+IY/p1Cd9isZGQSGQHIqJ4YCAAAAADvGCFuIgCKAWSlNABe9C9k5KU0AAAAAABwlogEJKc0ACSIgBIspjQAUwBlAGcAbwBlACAAVQBJAAAAAAAAAAAAJeQvZOEAAACgpTQAmjNOY8hs4AvhAAAAAQAAAG534hgAADQAOjNOYwQAAAAFAAAAAAAAAAAAAAAAAAAAbnfiGKynNAAk3y9k+CPICwQAAABwlogEAAAAAKXjL2QQAAAAAAAAAFMAZQBnAG8AZQAgAFUASQAAAArkgKY0AICmNADhAAAAAAAAAFB34hgAAAAAAQAAAAAAAAA8pjQ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r40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Cvr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CBuc8srMnoGUKxYKK8WLmqe/m+3F8vQ7DobOb1f4g+s=</DigestValue>
    </Reference>
    <Reference Type="http://www.w3.org/2000/09/xmldsig#Object" URI="#idOfficeObject">
      <DigestMethod Algorithm="http://www.w3.org/2001/04/xmlenc#sha256"/>
      <DigestValue>rBHu1N2Gggqmj/jCXepWyZr6A/x7SaDoL5+Gw/+BNl0=</DigestValue>
    </Reference>
    <Reference Type="http://uri.etsi.org/01903#SignedProperties" URI="#idSignedProperties">
      <Transforms>
        <Transform Algorithm="http://www.w3.org/TR/2001/REC-xml-c14n-20010315"/>
      </Transforms>
      <DigestMethod Algorithm="http://www.w3.org/2001/04/xmlenc#sha256"/>
      <DigestValue>6EnUj1uOF5ErLh+tAJSidv+JUEahwNYGjNWtWTBrP3E=</DigestValue>
    </Reference>
    <Reference Type="http://www.w3.org/2000/09/xmldsig#Object" URI="#idValidSigLnImg">
      <DigestMethod Algorithm="http://www.w3.org/2001/04/xmlenc#sha256"/>
      <DigestValue>A4atup6n9npvRISTTvauT55pz148RFLn8ikESWDcBVA=</DigestValue>
    </Reference>
    <Reference Type="http://www.w3.org/2000/09/xmldsig#Object" URI="#idInvalidSigLnImg">
      <DigestMethod Algorithm="http://www.w3.org/2001/04/xmlenc#sha256"/>
      <DigestValue>rNrqzKG7ySOr8K/2PC99v6apmH0cgSAilNnAK9Lc2wQ=</DigestValue>
    </Reference>
  </SignedInfo>
  <SignatureValue>Rk8cbCDUm+m2u6KJl6u43ElIfbmCV+VN9lb0CWchOcd4fIzrVhxmMexmDMQvrdjZO8PbT+ysNtFq
0ipabBYlyzcg5TMIn7KPyd2Jd4HuxbvbU4hhGy5brrk5R1T10+FRhD9bmzp9HWuj1V5BPxeURfSg
Sada69uGIezwqF/Xbs1bkxWGjiwxaPkJkfN7iZBlZt1RFjr7fGTFvVbN6YvfZXLWaKr7o2sulu7V
39BjOjlcQebz2aZhVwNbcA/L4w54irKKhKHCWw1jf+TMIXBFtTYOqHVr99AczKlYJv+h3P4Choe7
tm7JL6uPK5xRvERJbtkUxGXbCwRUu6XX3Ud3QQ==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2016-12-30T20:51:11Z</mdssi:Value>
        </mdssi:SignatureTime>
      </SignatureProperty>
    </SignatureProperties>
  </Object>
  <Object Id="idOfficeObject">
    <SignatureProperties>
      <SignatureProperty Id="idOfficeV1Details" Target="#idPackageSignature">
        <SignatureInfoV1 xmlns="http://schemas.microsoft.com/office/2006/digsig">
          <SetupID>{03C028BF-A271-456E-B743-1859E24ED048}</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2016-12-30T20:51:11Z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8A4JXfC5jX3wvAR28AAQAAAHBu3wsAAAAAsNvcC8QAbwDAR28AQLjfCwAAAACw29wL44VBYwMAAADshUFjAQAAAMC3xwtozXJjjmg5YyQ0NACAAUd3DlxCd+BbQnckNDQAZAEAAHtivXZ7Yr12cKHLCwAIAAAAAgAAAAAAAEQ0NAAQar12AAAAAAAAAAB4NTQABgAAAGw1NAAGAAAAAAAAAAAAAABsNTQAfDQ0AOLqvHYAAAAAAAIAAAAANAAGAAAAbDU0AAYAAABMEr52AAAAAAAAAABsNTQABgAAAAAAAACoNDQAii68dgAAAAAAAgAAbDU0AAYAAABkdgAIAAAAACUAAAAMAAAAAQAAABgAAAAMAAAAAAAAAhIAAAAMAAAAAQAAABYAAAAMAAAACAAAAFQAAABUAAAADAAAADcAAAAgAAAAWgAAAAEAAACrCg1CAAANQgwAAABbAAAAAQAAAEwAAAAEAAAACwAAADcAAAAiAAAAWwAAAFAAAABYAAAAFQAAABYAAAAMAAAAAAAAAFIAAABwAQAAAgAAABQAAAAJAAAAAAAAAAAAAAC8AgAAAAAAAAECAiJTAHkAcwB0AGUAbQAAAAAAAAAAAOIAAAAAAAAALPNqBYD4//8AAAAAAAAAAAAAAAAAAAAAEPNqBYD4//96lwAAAAA0AP48o3e0OjQA9XGnd+VhBAL+////jOOid/LgonfcO+ALMLhxACA64AtENDQAEGq9dgAAAAAAAAAAeDU0AAYAAABsNTQABgAAAAIAAAAAAAAANDrgC2BD3As0OuALAAAAAGBD3AuUNDQAe2K9dntivXYAAAAAAAgAAAACAAAAAAAAnDQ0ABBqvXYAAAAAAAAAANI1NAAHAAAAxDU0AAcAAAAAAAAAAAAAAMQ1NADUNDQA4uq8dgAAAAAAAgAAAAA0AAcAAADENTQABwAAAEwSvnYAAAAAAAAAAMQ1NAAHAAAAAAAAAAA1NACKLrx2AAAAAAACAADEN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HhRew4UAAAAXmD8/T6OTWO49I8OAAAAACMRITciAIoBIA0EhJimNABspjQAYLnfCyANBIQsqTQADY9NYyANBIQAAAAAcJaIBHCLewQYqDQAWNhyY6BRew4AAAAAWNhyYyANAAB4UXsOFAAAAAAAAAAHAAAAeFF7DgAAAAAAAAAAoKY0AOJ5QWMgAAAA/////wAAAAAAAAAADgAAAAAAAAA4AAAAAQAAAAEAAAARAAAAEQAAABAAAAAAAAAAcJaIBHCLewQApwEAAAAAAH8RCuRgpzQAYKc0ANB4TWMAAAAAjKk0AHCWiATgeE1jfxEK5BynN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eZf5J1HqaPZBhLj2T//wAAAABQd35aAABUzDQASAJCdwAAAABIRW8AqMs0AFDzUXcAAAAAAABDaGFyVXBwZXJXAAGjd6l/knWUzDQAAAAAAADMNACAAUd3DlxCd+BbQncAzDQAZAEAAHtivXZ7Yr128AlzAAAIAAAAAgAAAAAAACDMNAAQar12AAAAAAAAAABazTQACQAAAEjNNAAJAAAAAAAAAAAAAABIzTQAWMw0AOLqvHYAAAAAAAIAAAAANAAJAAAASM00AAkAAABMEr52AAAAAAAAAABIzTQACQAAAAAAAACEzDQAii68dgAAAAAAAgAASM00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CtD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mX+SdR6mj2QYS49k//8AAAAAUHd+WgAAVMw0AEgCQncAAAAASEVvAKjLNABQ81F3AAAAAAAAQ2hhclVwcGVyVwABo3epf5J1lMw0AAAAAAAAzDQAgAFHdw5cQnfgW0J3AMw0AGQBAAB7Yr12e2K9dvAJcwAACAAAAAIAAAAAAAAgzDQAEGq9dgAAAAAAAAAAWs00AAkAAABIzTQACQAAAAAAAAAAAAAASM00AFjMNADi6rx2AAAAAAACAAAAADQACQAAAEjNNAAJAAAATBK+dgAAAAAAAAAASM00AAkAAAAAAAAAhMw0AIouvHYAAAAAAAIAAEjNNAAJAAAAZHYACAAAAAAlAAAADAAAAAEAAAAYAAAADAAAAP8AAAISAAAADAAAAAEAAAAeAAAAGAAAACoAAAAFAAAAhQAAABYAAAAlAAAADAAAAAEAAABUAAAAqAAAACsAAAAFAAAAgwAAABUAAAABAAAAqwoNQgAA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QA/jyjd7Q6NAD1cad35WEEAv7///+M46J38uCid9w74AswuHEAIDrgC0Q0NAAQar12AAAAAAAAAAB4NTQABgAAAGw1NAAGAAAAAgAAAAAAAAA0OuALYEPcCzQ64AsAAAAAYEPcC5Q0NAB7Yr12e2K9dgAAAAAACAAAAAIAAAAAAACcNDQAEGq9dgAAAAAAAAAA0jU0AAcAAADENTQABwAAAAAAAAAAAAAAxDU0ANQ0NADi6rx2AAAAAAACAAAAADQABwAAAMQ1NAAHAAAATBK+dgAAAAAAAAAAxDU0AAcAAAAAAAAAADU0AIouvHYAAAAAAAIAAMQ1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8A4JXfC5jX3wvAR28AAQAAAHBu3wsAAAAAsNvcC8QAbwDAR28AQLjfCwAAAACw29wL44VBYwMAAADshUFjAQAAAMC3xwtozXJjjmg5YyQ0NACAAUd3DlxCd+BbQnckNDQAZAEAAHtivXZ7Yr12cKHLCwAIAAAAAgAAAAAAAEQ0NAAQar12AAAAAAAAAAB4NTQABgAAAGw1NAAGAAAAAAAAAAAAAABsNTQAfDQ0AOLqvHYAAAAAAAIAAAAANAAGAAAAbDU0AAYAAABMEr52AAAAAAAAAABsNTQABgAAAAAAAACoNDQAii68dgAAAAAAAgAAbDU0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IBAAAAAD43/oY/p1Cd9isZGSTFAG66NW8CwAAAAD9GSH0IgCKAUSmNABe9C9kxKY0AAAAAABwlogEBKg0ACSIgBIMpzQAUwBlAGcAbwBlACAAVQBJAAAAAAAAAAAAJeQvZOEAAACApjQAmjNOY8hs4AvhAAAAAQAAABbg+hgAADQAOjNOYwQAAAAFAAAAAAAAAAAAAAAAAAAAFuD6GIyoNAAk3y9k+CPICwQAAABwlogEAAAAAKXjL2QQAAAAAAAAAFMAZQBnAG8AZQAgAFUASQAAAArkYKc0AGCnNADhAAAAAAAAAPjf+hgAAAAAAQAAAAAAAAAcpzQ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lD0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xmyddymyl144Dda3nQpHvHgvwkmss9A3/VT6PDoDecs=</DigestValue>
    </Reference>
    <Reference Type="http://www.w3.org/2000/09/xmldsig#Object" URI="#idOfficeObject">
      <DigestMethod Algorithm="http://www.w3.org/2001/04/xmlenc#sha256"/>
      <DigestValue>XmlgE/kE9Gx/MUbq1zw8i1h6vwNmGQq+75EvFQLikBM=</DigestValue>
    </Reference>
    <Reference Type="http://uri.etsi.org/01903#SignedProperties" URI="#idSignedProperties">
      <Transforms>
        <Transform Algorithm="http://www.w3.org/TR/2001/REC-xml-c14n-20010315"/>
      </Transforms>
      <DigestMethod Algorithm="http://www.w3.org/2001/04/xmlenc#sha256"/>
      <DigestValue>TvSD/Cg9BUn+aS3UU11gWqzWQYecHnTXeurAGxyftW8=</DigestValue>
    </Reference>
    <Reference Type="http://www.w3.org/2000/09/xmldsig#Object" URI="#idValidSigLnImg">
      <DigestMethod Algorithm="http://www.w3.org/2001/04/xmlenc#sha256"/>
      <DigestValue>Ym6MVQVll6pIGeoHwhjgJfAqofJWrKpL/BzriJ40NZY=</DigestValue>
    </Reference>
    <Reference Type="http://www.w3.org/2000/09/xmldsig#Object" URI="#idInvalidSigLnImg">
      <DigestMethod Algorithm="http://www.w3.org/2001/04/xmlenc#sha256"/>
      <DigestValue>C+0lMhrhF9cyojJEe23+Xv12qeoPQ1jVhMiwgXrdooc=</DigestValue>
    </Reference>
  </SignedInfo>
  <SignatureValue>Rqce3pRThCOUOkyiBQlHJZkndu4httqU5b5DLkoAO61U5SEsdrHjNrolLA991KqOkjePFhI4CpWk
i1v6EwQLScj7/30tBfVXIdFv2sJT5887YjmtbhCGp36tfWlWmb0Q5nog5PPfYOqGJmi9gRnVNM97
rfHl6J+oOzrw/n/2XBfU4ZMcnFxD5dBRL58A7eMLdbQ7GI6AIJB79w0dzOwP5EAJoxJ6Q6UCTPcp
cLNfb9NC6VQSN27Ud1Ubsy4z3sAUxOz0Fgth9ENzzHSSwTfzMhGFhpE2DLDLYBPBfGcXtq4e3C2M
/JsB2ZXnsSmiJS+Ubh048btNG5i/wfbl43vghg==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2016-12-30T21:02:46Z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R///////////////////////////////////gAP//////////////////////////////////4AD//////////////////////////////////+AA///////////////////////////////////gAP//////////////////////////////////4BH//////////////////////////////////+AA///////////////////////////////////gAP//////////////////////////////////4P///////////////////////////////////+AA///////////////////////////////////gAP//////////////////////////////////4Hb//////////////////////////////////+B0///////////////////////////////////gAP//////////////////////////////////4AD//////////////////////////////////+B0///////////////////////////////////gdP//////////////////////////////////4HT//////////////////////////////////+Bj///////////////////////////////////gf///////////////////////////////////4AD//////////////////////////////////+C2///////////////////////////////////g0f//////////////////////////////////4AD//////////////////////////////////+AD///////////////////////////////////gHv//////////////////////////////////4B///////////////////////////////////+Ag///////////////////////////////////gIf//////////////////////////////////4CL//////////////////////////////////+Al///////////////////////////////////gJf//////////////////////////////////4Cb//////////////////////////////////+D+///////////////////////////////////gA///////////////////////////////////4B3//////////////////////////////////+Af///////////////////////////////////gIP//////////////////////////////////4CH//////////////////////////////////+Ai///////////////////////////////////gJf//////////////////////////////////4CX//////////////////////////////////+Am///////////////////////////////////g+///////////////////////////////////4AL//////////////////////////////////+Dr///////////////////////////////////g6P//////////////////////////////////4OD//////////////////////////////////+Do///////////////////////////////////g3v//////////////////////////////////4Nz//////////////////////////////////+Db///////////////////////////////////g2///////////////////////////////////4Af//////////////////////////////////+AA///////////////////////////////////gAP//////////////////////////////////4AD//////////////////////////////////+AI///////////////////////////////////gAP//////////////////////////////////4AD//////////////////////////////////+AA///////////////////////////////////gAP//////////////////////////////////4AD//////////////////////////////////+AA///////////////////////////////////gAP//////////////////////////////////4AD//////////////////////////////////+AA///////////////////////////////////gAP//////////////////////////////////4AD//////////////////////////////////+AA///////////////////////////////////gAP//////////////////////////////////4AD//////////////////////////////////+AB///////////////////////////////////gAf//////////////////////////////////4AD//////////////////////////////////+AB///////////////////////////////////gAf//////////////////////////////////4AH//////////////////////////////////+AA///////////////////////////////////gAP//////////////////////////////////4AD//////////////////////////////////+AA///////////////////////////////////gAv//////////////////////////////////4AP//////////////////////////////////+AD///////////////////////////////////gBP//////////////////////////////////4AP//////////////////////////////////+AE///////////////////////////////////gBP//////////////////////////////////4AT//////////////////////////////////+AE///////////////////////////////////gCP//////////////////////////////////4An//////////////////////////////////+AI///////////////////////////////////gBP//////////////////////////////////4AT//////////////////////////////////+AA///////////////////////////////////gBP//////////////////////////////////4Aj//////////////////////////////////+AD///////////////////////////////////gBf//////////////////////////////////4AX//////////////////////////////////+AJ///////////////////////////////////gBf//////////////////////////////////4AH//////////////////////////////////+AB///////////////////////////////////gAv//////////////////////////////////4AL//////////////////////////////////+AC///////////////////////////////////gAv//////////////////////////////////4AL//////////////////////////////////+AC///////////////////////////////////gBv//////////////////////////////////4Ab//////////////////////////////////+AG///////////////////////////////////gBv//////////////////////////////////4AP//////////////////////////////////+AG///////////////////////////////////gBv//////////////////////////////////4Ab//////////////////////////////////+AG///////////////////////////////////gBv//////////////////////////////////4Ab//////////////////////////////////+AJ///////////////////////////////////gBv//////////////////////////////////4Ab//////////////////////////////////+AG///////////////////////////////////gAl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RM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2016-12-30T21:02:46Z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MwBqK5pDxDXaQ/wU8wBAQAAAEifygkAAAAA6Jh3DxDXaQ/wU8wBOKB3DwAAAADomHcPlR7XaQMAAACcHtdpAQAAAHj2ywkIgg1qwFrUaSQ3swGAAZR0DlyPdOBbj3QkN7MBZAEAAI1iznSNYs50mE++CQAIAAAAAgAAAAAAAEQ3swEias50AAAAAAAAAAB4OLMBBgAAAGw4swEGAAAAAAAAAAAAAABsOLMBfDezAe7qzXQAAAAAAAIAAAAAswEGAAAAbDizAQYAAABMEs90AAAAAAAAAABsOLMBBgAAAAAAAACoN7MBlS7NdAAAAAAAAgAAbDizAQ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CzAfVx9Xa0PbMB9XH1duFEWQL+////jOPwdvLg8HbkriUG8F3QASitJQZEN7MBImrOdAAAAAAAAAAAeDizAQYAAABsOLMBBgAAAAIAAAAAAAAAPK0lBujgdg88rSUGAAAAAOjgdg+UN7MBjWLOdI1iznQAAAAAAAgAAAACAAAAAAAAnDezASJqznQAAAAAAAAAANI4swEHAAAAxDizAQcAAAAAAAAAAAAAAMQ4swHUN7MB7urNdAAAAAAAAgAAAACzAQcAAADEOLMBBwAAAEwSz3QAAAAAAAAAAMQ4swEHAAAAAAAAAAA4swGVLs10AAAAAAACAADEOLM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LMB2b/XaZLx6VjO8elY4uDkaTDGHgbwM9IJwKPICcQRIaYiAIoBtKizAYioswFYoXcPIA0EhEyrswGx4eRpIA0EhAAAAAAwxh4GQLAeBjiqswHQsQ1q3KPICQAAAADQsQ1qIA0AAMCjyAkOAAAAAAAAAAcAAADAo8gJAAAAAAAAAAC8qLMBZM7WaSAAAAD/////AAAAAAAAAAARAAAAAAAAADgAAAABAAAAAQAAABEAAAARAAAAEAAAAAAAAAAAAB4GQLAeBgGpAQD/////DA4K+nypswF8qbMBerHkaQAAAACsq7MBMMYeBoqx5GkMDgr6UK8lBjypswE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p1ZGnVYiDBrKCwwa///AAAAAEx1floAAFTPswFIAo90AAAAADBRzAGozrMBUPNNdQAAAAAAAENoYXJVcHBlclcAAfF2rVkadZTPswEAAAAAAM+zAYABlHQOXI904FuPdADPswFkAQAAjWLOdI1iznS4wtEBAAgAAAACAAAAAAAAIM+zASJqznQAAAAAAAAAAFrQswEJAAAASNCzAQkAAAAAAAAAAAAAAEjQswFYz7MB7urNdAAAAAAAAgAAAACzAQkAAABI0LMBCQAAAEwSz3QAAAAAAAAAAEjQswEJAAAAAAAAAITPswGVLs10AAAAAAACAABI0LMB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nVkadViIMGsoLDBr//8AAAAATHV+WgAAVM+zAUgCj3QAAAAAMFHMAajOswFQ8011AAAAAAAAQ2hhclVwcGVyVwAB8XatWRp1lM+zAQAAAAAAz7MBgAGUdA5cj3TgW490AM+zAWQBAACNYs50jWLOdLjC0QEACAAAAAIAAAAAAAAgz7MBImrOdAAAAAAAAAAAWtCzAQkAAABI0LMBCQAAAAAAAAAAAAAASNCzAVjPswHu6s10AAAAAAACAAAAALMBCQAAAEjQswEJAAAATBLPdAAAAAAAAAAASNCzAQkAAAAAAAAAhM+zAZUuzXQAAAAAAAIAAEjQswEJAAAAZHYACAAAAAAlAAAADAAAAAEAAAAYAAAADAAAAP8AAAISAAAADAAAAAEAAAAeAAAAGAAAACoAAAAFAAAAhQAAABYAAAAlAAAADAAAAAEAAABUAAAAqAAAACsAAAAFAAAAgwAAABUAAAABAAAAqwoNQnIcDUIrAAAABQAAAA8AAABMAAAAAAAAAAAAAAAAAAAA//////////9sAAAARgBpAHIAbQBhACAAbgBvACAAdgDhAGwAaQBkAGEAswE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LMB9XH1drQ9swH1cfV24URZAv7///+M4/B28uDwduSuJQbwXdABKK0lBkQ3swEias50AAAAAAAAAAB4OLMBBgAAAGw4swEGAAAAAgAAAAAAAAA8rSUG6OB2DzytJQYAAAAA6OB2D5Q3swGNYs50jWLOdAAAAAAACAAAAAIAAAAAAACcN7MBImrOdAAAAAAAAAAA0jizAQcAAADEOLMBBwAAAAAAAAAAAAAAxDizAdQ3swHu6s10AAAAAAACAAAAALMBBwAAAMQ4swEHAAAATBLPdAAAAAAAAAAAxDizAQcAAAAAAAAAADizAZUuzXQAAAAAAAIAAMQ4sw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MwBqK5pDxDXaQ/wU8wBAQAAAEifygkAAAAA6Jh3DxDXaQ/wU8wBOKB3DwAAAADomHcPlR7XaQMAAACcHtdpAQAAAHj2ywkIgg1qwFrUaSQ3swGAAZR0DlyPdOBbj3QkN7MBZAEAAI1iznSNYs50mE++CQAIAAAAAgAAAAAAAEQ3swEias50AAAAAAAAAAB4OLMBBgAAAGw4swEGAAAAAAAAAAAAAABsOLMBfDezAe7qzXQAAAAAAAIAAAAAswEGAAAAbDizAQYAAABMEs90AAAAAAAAAABsOLMBBgAAAAAAAACoN7MBlS7NdAAAAAAAAgAAbDizAQ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AeBpiyyAn+nY90b4k1avYTAb8AAAAA8DPSCSCqswEaFCHRIgCKAUmMNWrgqLMBAAAAADDGHgYgqrMBJIiAEiipswHZizVqUwBlAGcAbwBlACAAVQBJAAAAAAD1izVq+KmzAeEAAACgqLMBS+TlabBbeQ/hAAAAAQAAALayyAkAALMB6uPlaQQAAAAFAAAAAAAAAAAAAAAAAAAAtrLICayqswElizVqEEbKCQQAAAAwxh4GAAAAAEmLNWoAAAAAAABlAGcAbwBlACAAVQBJAAAACvp8qbMBfKmzAeEAAAAYqbMBAAAAAJiyyAkAAAAAAQAAAAAAAAA8qbMB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Ufq5QdAc9W6YZC9m1/S5Zts1TpfUg853koD2xFamqoE=</DigestValue>
    </Reference>
    <Reference Type="http://www.w3.org/2000/09/xmldsig#Object" URI="#idOfficeObject">
      <DigestMethod Algorithm="http://www.w3.org/2001/04/xmlenc#sha256"/>
      <DigestValue>WEsc2iVmP3a6BuyJAhcxleHNGK3Uh7CSo8Uuvn8Z0N4=</DigestValue>
    </Reference>
    <Reference Type="http://uri.etsi.org/01903#SignedProperties" URI="#idSignedProperties">
      <Transforms>
        <Transform Algorithm="http://www.w3.org/TR/2001/REC-xml-c14n-20010315"/>
      </Transforms>
      <DigestMethod Algorithm="http://www.w3.org/2001/04/xmlenc#sha256"/>
      <DigestValue>ccN+QHl0QfYprU04XQyjOWRvQ/1wpCgb051Ag9dfdTU=</DigestValue>
    </Reference>
    <Reference Type="http://www.w3.org/2000/09/xmldsig#Object" URI="#idValidSigLnImg">
      <DigestMethod Algorithm="http://www.w3.org/2001/04/xmlenc#sha256"/>
      <DigestValue>JtRvkJijLFWBOyr4r/ZjsF8/fcX+Ujob0sCMcJrIVZE=</DigestValue>
    </Reference>
    <Reference Type="http://www.w3.org/2000/09/xmldsig#Object" URI="#idInvalidSigLnImg">
      <DigestMethod Algorithm="http://www.w3.org/2001/04/xmlenc#sha256"/>
      <DigestValue>semn0m1SI91cXtNZP5ZG0Y6V5jDY0+48YStMrwxmGKI=</DigestValue>
    </Reference>
  </SignedInfo>
  <SignatureValue>cj3eUBuTTlTmKVWSNixEVO7mC5tdaWTCYIxSXXaV+8jElGk+I9bpN+e2p6vPjlYLfpBaseiiEtL9
9h86VQoAarIRktdeAQkii1iCbfcSoFeIO8FIyJ4N7QPG10iUmqdORjh+2WXeXKKBQkvyQb9hNTxE
foHQkaNrhC9kS7I94oPGYMul5ev7dn8fFrOF2igZqpD2Hizoned3i0vjQlPfgCZ30ChcmcPY0mD7
q/2lVqpAAsUFk9aProU12RRuXnxJSY5PqWDUA4ddKam7BtjLonv3IvFGiC8W/a/Gkrp9hYDCx6V2
7G9JZrQFvAwZhEUfgvzJbxP6ONk+HKpFKLzC6Q==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2016-12-30T20:58:07Z</mdssi:Value>
        </mdssi:SignatureTime>
      </SignatureProperty>
    </SignatureProperties>
  </Object>
  <Object Id="idOfficeObject">
    <SignatureProperties>
      <SignatureProperty Id="idOfficeV1Details" Target="#idPackageSignature">
        <SignatureInfoV1 xmlns="http://schemas.microsoft.com/office/2006/digsig">
          <SetupID>{C43F542D-1B4A-45B5-BC44-257DB9B3373E}</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2016-12-30T20:58:07Z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cA6K/bCyAD3AvAR2cAAQAAANgU2wsAAAAAaFDZCyAD3AvAR2cAkJDbCwAAAABoUNkL44VBYwMAAADshUFjAQAAAGjI2wtozXJjjmg5YywzNgCAAUd3DlxCd+BbQncsMzYAZAEAAHtivXZ7Yr122DrDCwAIAAAAAgAAAAAAAEwzNgAQar12AAAAAAAAAACANDYABgAAAHQ0NgAGAAAAAAAAAAAAAAB0NDYAhDM2AOLqvHYAAAAAAAIAAAAANgAGAAAAdDQ2AAYAAABMEr52AAAAAAAAAAB0NDYABgAAAAAAAACwMzYAii68dgAAAAAAAgAAdDQ2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2APVxp3e8OTYA9XGndzWhDwL+////jOOid/LgonfEndYLYBFqAAic1gtMMzYAEGq9dgAAAAAAAAAAgDQ2AAYAAAB0NDYABgAAAAAAAAAAAAAAHJzWC4D9tQscnNYLAAAAAID9tQucMzYAe2K9dntivXYAAAAAAAgAAAACAAAAAAAApDM2ABBqvXYAAAAAAAAAANo0NgAHAAAAzDQ2AAcAAAAAAAAAAAAAAMw0NgDcMzYA4uq8dgAAAAAAAgAAAAA2AAcAAADMNDYABwAAAEwSvnYAAAAAAAAAAMw0NgAHAAAAAAAAAAg0NgCKLrx2AAAAAAACAADMNDY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KUE/KQ2AP+/QWNs2aOVGNmjlT6OTWMwFz0OAAAAAPgMIekiAIoBIA0AhMCkNgCUpDYAeFXZCyANAIRUpzYADY9NYyANAIQAAAAAuOCpBMidpwRApjYAWNhyY26cvAsAAAAAWNhyYyANAABsnLwLAQAAAAAAAAAHAAAAbJy8CwAAAAAAAAAAyKQ2AOJ5QWMgAAAA/////wAAAAAAAAAAFQAAAAAAAABwAAAAAQAAAAEAAAAkAAAAJAAAABAAAAAAAAAAuOCpBMidpwQBpQEAAAAAAJEUCsKIpTYAiKU2ANB4TWMAAAAAtKc2ALjgqQTgeE1jkRQKwkSlNg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dBuJt1HqaPZBhLj2T//wAAAABQd35aAABcyzYASAJCdwAAAABIRWcAsMo2AFDzUXcAAAAAAABDaGFyVXBwZXJXAAGjd3G4m3WcyzYAAAAAAAjLNgCAAUd3DlxCd+BbQncIyzYAZAEAAHtivXZ7Yr128AlrAAAIAAAAAgAAAAAAACjLNgAQar12AAAAAAAAAABizDYACQAAAFDMNgAJAAAAAAAAAAAAAABQzDYAYMs2AOLqvHYAAAAAAAIAAAAANgAJAAAAUMw2AAkAAABMEr52AAAAAAAAAABQzDYACQAAAAAAAACMyzYAii68dgAAAAAAAgAAUMw2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NdD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QbibdR6mj2QYS49k//8AAAAAUHd+WgAAXMs2AEgCQncAAAAASEVnALDKNgBQ81F3AAAAAAAAQ2hhclVwcGVyVwABo3dxuJt1nMs2AAAAAAAIyzYAgAFHdw5cQnfgW0J3CMs2AGQBAAB7Yr12e2K9dvAJawAACAAAAAIAAAAAAAAoyzYAEGq9dgAAAAAAAAAAYsw2AAkAAABQzDYACQAAAAAAAAAAAAAAUMw2AGDLNgDi6rx2AAAAAAACAAAAADYACQAAAFDMNgAJAAAATBK+dgAAAAAAAAAAUMw2AAkAAAAAAAAAjMs2AIouvHYAAAAAAAIAAFDMNgAJAAAAZHYACAAAAAAlAAAADAAAAAEAAAAYAAAADAAAAP8AAAISAAAADAAAAAEAAAAeAAAAGAAAACoAAAAFAAAAhQAAABYAAAAlAAAADAAAAAEAAABUAAAAqAAAACsAAAAFAAAAgwAAABUAAAABAAAAqwoNQgAADUIrAAAABQAAAA8AAABMAAAAAAAAAAAAAAAAAAAA//////////9sAAAARgBpAHIAbQBhACAAbgBvACAAdgDhAGwAaQBkAGEANg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DYA9XGnd7w5NgD1cad3NaEPAv7///+M46J38uCid8Sd1gtgEWoACJzWC0wzNgAQar12AAAAAAAAAACANDYABgAAAHQ0NgAGAAAAAAAAAAAAAAAcnNYLgP21Cxyc1gsAAAAAgP21C5wzNgB7Yr12e2K9dgAAAAAACAAAAAIAAAAAAACkMzYAEGq9dgAAAAAAAAAA2jQ2AAcAAADMNDYABwAAAAAAAAAAAAAAzDQ2ANwzNgDi6rx2AAAAAAACAAAAADYABwAAAMw0NgAHAAAATBK+dgAAAAAAAAAAzDQ2AAcAAAAAAAAACDQ2AIouvHYAAAAAAAIAAMw0N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cA6K/bCyAD3AvAR2cAAQAAANgU2wsAAAAAaFDZCyAD3AvAR2cAkJDbCwAAAABoUNkL44VBYwMAAADshUFjAQAAAGjI2wtozXJjjmg5YywzNgCAAUd3DlxCd+BbQncsMzYAZAEAAHtivXZ7Yr122DrDCwAIAAAAAgAAAAAAAEwzNgAQar12AAAAAAAAAACANDYABgAAAHQ0NgAGAAAAAAAAAAAAAAB0NDYAhDM2AOLqvHYAAAAAAAIAAAAANgAGAAAAdDQ2AAYAAABMEr52AAAAAAAAAAB0NDYABgAAAAAAAACwMzYAii68dgAAAAAAAgAAdDQ2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pBAAAAAD4Z4EO/p1Cd9isZGTZDAFEMBc9DgAAAAB0EyHJIgCKAWykNgBe9C9k7KQ2AAAAAAC44KkELKY2ACSIgBI0pTYAUwBlAGcAbwBlACAAVQBJAAAAAAAAAAAAJeQvZOEAAACopDYAmjNOY6BW3AvhAAAAAQAAABZogQ4AADYAOjNOYwQAAAAFAAAAAAAAAAAAAAAAAAAAFmiBDrSmNgAk3y9kcMnFCwQAAAC44KkEAAAAAKXjL2QQAAAAAAAAAFMAZQBnAG8AZQAgAFUASQAAAArbiKU2AIilNgDhAAAAAAAAAPhngQ4AAAAAAQAAAAAAAABEpTY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MT8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c204uzfyu1RG7zDsLOBCICNaS0ESP8rg3fhqrmD1sDE=</DigestValue>
    </Reference>
    <Reference Type="http://www.w3.org/2000/09/xmldsig#Object" URI="#idOfficeObject">
      <DigestMethod Algorithm="http://www.w3.org/2001/04/xmlenc#sha256"/>
      <DigestValue>eyyy4PhJuG1wWlSJBXAGU97+ahATq6LQRefkvhwPAiU=</DigestValue>
    </Reference>
    <Reference Type="http://uri.etsi.org/01903#SignedProperties" URI="#idSignedProperties">
      <Transforms>
        <Transform Algorithm="http://www.w3.org/TR/2001/REC-xml-c14n-20010315"/>
      </Transforms>
      <DigestMethod Algorithm="http://www.w3.org/2001/04/xmlenc#sha256"/>
      <DigestValue>xcVxQ0ISInOUO9fAxs4O6M+qPSq5uMMUg43ZYjEKRjg=</DigestValue>
    </Reference>
    <Reference Type="http://www.w3.org/2000/09/xmldsig#Object" URI="#idValidSigLnImg">
      <DigestMethod Algorithm="http://www.w3.org/2001/04/xmlenc#sha256"/>
      <DigestValue>0MCwqnQmKTpLU3KE1+Qw8NAN7kSDpT8hhB/So1wfUVU=</DigestValue>
    </Reference>
    <Reference Type="http://www.w3.org/2000/09/xmldsig#Object" URI="#idInvalidSigLnImg">
      <DigestMethod Algorithm="http://www.w3.org/2001/04/xmlenc#sha256"/>
      <DigestValue>LM11D5GYTbLtxVtkKyFldJrKnzCHsVOSt5GP3gqq5mk=</DigestValue>
    </Reference>
  </SignedInfo>
  <SignatureValue>N83F7qJX/bHw4yVsmapl87fhZvYhmKibUNyVOTfYA/pGuQgjMgBTYnO0/HTpRc6Z6sbqEw41/55b
LMJ2MCpNfUjnu2I5tke3gNmBgcJUIsvhau6YBi1rkTazWXrwhztr23qcMSAzgPLYNJ+pTMhe8pDx
1DiDvFbkbCaxotLzINPngXWLTR1hjfA5VbcKsjyZl1+F8IFhSjoKVjr95a+2AtvgGR5j+Yi8Q3xV
+e6hGiClTCUSsR2ykQlJqf07WXCXRxjRrm8VLAuMI63eDuLklZy28WEJUZ5spzmnYDC9WblaDLCF
U4H9QHu5va3N+rMM8ciETf4X3FKYO/y13lZ08g==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2016-12-30T21:00:13Z</mdssi:Value>
        </mdssi:SignatureTime>
      </SignatureProperty>
    </SignatureProperties>
  </Object>
  <Object Id="idOfficeObject">
    <SignatureProperties>
      <SignatureProperty Id="idOfficeV1Details" Target="#idPackageSignature">
        <SignatureInfoV1 xmlns="http://schemas.microsoft.com/office/2006/digsig">
          <SetupID>{FE717373-9F16-45BB-AEEB-55CC78DC5DE6}</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2016-12-30T21:00:13Z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IIAgHCwC+j+rgvAR4IAAQAAAIgplAsAAAAAgKWKC+iIsAvAR4IAsOCuCwAAAACApYoL44VBYwMAAADshUFjAQAAAMAVjwtozXJjjmg5Y0QwRQCAAUd3DlxCd+BbQndEMEUAZAEAAHtivXZ7Yr12CKWZCwAIAAAAAgAAAAAAAGQwRQAQar12AAAAAAAAAACYMUUABgAAAIwxRQAGAAAAAAAAAAAAAACMMUUAnDBFAOLqvHYAAAAAAAIAAAAARQAGAAAAjDFFAAYAAABMEr52AAAAAAAAAACMMUUABgAAAAAAAADIMEUAii68dgAAAAAAAgAAjDFF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PNqBYD4//8AAAAAAAAAAAAAAAAAAAAAEPNqBYD4//96lwAAAABFAP48o3fUNkUA9XGnd0G3DQL+////jOOid/Lgond8Wa4LMLiEAMBXrgtkMEUAEGq9dgAAAAAAAAAAmDFFAAYAAACMMUUABgAAAAAAAAAAAAAA1FeuC+iTkQvUV64LAAAAAOiTkQu0MEUAe2K9dntivXYAAAAAAAgAAAACAAAAAAAAvDBFABBqvXYAAAAAAAAAAPIxRQAHAAAA5DFFAAcAAAAAAAAAAAAAAOQxRQD0MEUA4uq8dgAAAAAAAgAAAABFAAcAAADkMUUABwAAAEwSvnYAAAAAAAAAAOQxRQAHAAAAAAAAACAxRQCKLrx2AAAAAAACAADkMUU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J0EFKJFAP+/QWNuodm4OqHZuD6OTWPQHaEOAAAAALAQIToiAIoBIA0AhNihRQCsoUUAkKqKCyANAIRspEUADY9NYyANAIQAAAAAYJDWB9iIngRYo0UAWNhyY7aL7AcAAAAAWNhyYyANAAC0i+wHAQAAAAAAAAAHAAAAtIvsBwAAAAAAAAAA4KFFAOJ5QWMgAAAA/////wAAAAAAAAAAFQAAAAAAAABwAAAAAQAAAAEAAAAkAAAAJAAAABAAAAAAAAAAYJDWB9iIngQBogEA//////QLCkmgokUAoKJFANB4TWMAAAAAzKRFAGCQ1gfgeE1j9AsKSVyiRQ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cdrep1HqaPZBhLj2T//wAAAABQd35aAAB0yEUASAJCdwAAAABIRYIAyMdFAFDzUXcAAAAAAABDaGFyVXBwZXJXAAGjd22t6nW0yEUAAAAAACDIRQCAAUd3DlxCd+BbQncgyEUAZAEAAHtivXZ7Yr128AmGAAAIAAAAAgAAAAAAAEDIRQAQar12AAAAAAAAAAB6yUUACQAAAGjJRQAJAAAAAAAAAAAAAABoyUUAeMhFAOLqvHYAAAAAAAIAAAAARQAJAAAAaMlFAAkAAABMEr52AAAAAAAAAABoyUUACQAAAAAAAACkyEUAii68dgAAAAAAAgAAaMlF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I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Ha3qdR6mj2QYS49k//8AAAAAUHd+WgAAdMhFAEgCQncAAAAASEWCAMjHRQBQ81F3AAAAAAAAQ2hhclVwcGVyVwABo3dtrep1tMhFAAAAAAAgyEUAgAFHdw5cQnfgW0J3IMhFAGQBAAB7Yr12e2K9dvAJhgAACAAAAAIAAAAAAABAyEUAEGq9dgAAAAAAAAAAeslFAAkAAABoyUUACQAAAAAAAAAAAAAAaMlFAHjIRQDi6rx2AAAAAAACAAAAAEUACQAAAGjJRQAJAAAATBK+dgAAAAAAAAAAaMlFAAkAAAAAAAAApMhFAIouvHYAAAAAAAIAAGjJRQAJAAAAZHYACAAAAAAlAAAADAAAAAEAAAAYAAAADAAAAP8AAAISAAAADAAAAAEAAAAeAAAAGAAAACoAAAAFAAAAhQAAABYAAAAlAAAADAAAAAEAAABUAAAAqAAAACsAAAAFAAAAgwAAABUAAAABAAAAqwoNQgAADUIrAAAABQAAAA8AAABMAAAAAAAAAAAAAAAAAAAA//////////9sAAAARgBpAHIAbQBhACAAbgBvACAAdgDhAGwAaQBkAGEARQ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EUA/jyjd9Q2RQD1cad3QbcNAv7///+M46J38uCid3xZrgswuIQAwFeuC2QwRQAQar12AAAAAAAAAACYMUUABgAAAIwxRQAGAAAAAAAAAAAAAADUV64L6JORC9RXrgsAAAAA6JORC7QwRQB7Yr12e2K9dgAAAAAACAAAAAIAAAAAAAC8MEUAEGq9dgAAAAAAAAAA8jFFAAcAAADkMUUABwAAAAAAAAAAAAAA5DFFAPQwRQDi6rx2AAAAAAACAAAAAEUABwAAAOQxRQAHAAAATBK+dgAAAAAAAAAA5DFFAAcAAAAAAAAAIDFFAIouvHYAAAAAAAIAAOQxR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IIAgHCwC+j+rgvAR4IAAQAAAIgplAsAAAAAgKWKC+iIsAvAR4IAsOCuCwAAAACApYoL44VBYwMAAADshUFjAQAAAMAVjwtozXJjjmg5Y0QwRQCAAUd3DlxCd+BbQndEMEUAZAEAAHtivXZ7Yr12CKWZCwAIAAAAAgAAAAAAAGQwRQAQar12AAAAAAAAAACYMUUABgAAAIwxRQAGAAAAAAAAAAAAAACMMUUAnDBFAOLqvHYAAAAAAAIAAAAARQAGAAAAjDFFAAYAAABMEr52AAAAAAAAAACMMUUABgAAAAAAAADIMEUAii68dgAAAAAAAgAAjDFF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WBwAAAACwPWAO/p1Cd9isZGT9GQFD0B2hDgAAAAB1GSF2IgCKAYShRQBe9C9kBKJFAAAAAABgkNYHRKNFACSIgBJMokUAUwBlAGcAbwBlACAAVQBJAAAAAAAAAAAAJeQvZOEAAADAoUUAmjNOY5BDsQvhAAAAAQAAAM49YA4AAEUAOjNOYwQAAAAFAAAAAAAAAAAAAAAAAAAAzj1gDsyjRQAk3y9kkMyHCwQAAABgkNYHAAAAAKXjL2QQAAAAAAAAAFMAZQBnAG8AZQAgAFUASQAAAAoOoKJFAKCiRQDhAAAAAAAAALA9YA4AAAAAAQAAAAAAAABcokU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BK3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RsgODrDgrCwBk242gBRzM42u4N5xVP19VZJybJeyLgE=</DigestValue>
    </Reference>
    <Reference Type="http://www.w3.org/2000/09/xmldsig#Object" URI="#idOfficeObject">
      <DigestMethod Algorithm="http://www.w3.org/2001/04/xmlenc#sha256"/>
      <DigestValue>rNUbD8IKxX1icK0ZqjME+HFyldB8xr2ugpX3egf2AF8=</DigestValue>
    </Reference>
    <Reference Type="http://uri.etsi.org/01903#SignedProperties" URI="#idSignedProperties">
      <Transforms>
        <Transform Algorithm="http://www.w3.org/TR/2001/REC-xml-c14n-20010315"/>
      </Transforms>
      <DigestMethod Algorithm="http://www.w3.org/2001/04/xmlenc#sha256"/>
      <DigestValue>8V6Revm31KLIIjobud+3vWQ+cm09T6rGZhC8xN8BaeM=</DigestValue>
    </Reference>
    <Reference Type="http://www.w3.org/2000/09/xmldsig#Object" URI="#idValidSigLnImg">
      <DigestMethod Algorithm="http://www.w3.org/2001/04/xmlenc#sha256"/>
      <DigestValue>he4dGGnZc856TMpfuS+JcgF4FBdCIl3lA5R0/+L63aI=</DigestValue>
    </Reference>
    <Reference Type="http://www.w3.org/2000/09/xmldsig#Object" URI="#idInvalidSigLnImg">
      <DigestMethod Algorithm="http://www.w3.org/2001/04/xmlenc#sha256"/>
      <DigestValue>G1Ns+9jcAN1oSIWrc7nXMBAg+wWMThKvSbvEpJrCayg=</DigestValue>
    </Reference>
  </SignedInfo>
  <SignatureValue>Isl3KQMo9T0YdwN0GpEo8vnBIq1RKsU7+PIytI8yErS6X4Z+4asK39CmHvG2s8rgceTITjWmmsU9
2ef5XJw4B4pkEIO269uZXjZ/K6BGGr2ni5agaZxtB7RFpbGYSR2SuG4pktgpQitVthRcD1KaIvks
r4sd4EaXpSpF/5yHyA92ULN+3Kmf7Y5qd3AIrm5vy8ibHsoC1UqaDjaO9J666/jnuIq/iTWNyehZ
a/Ls7aba5qmTpP8S11W1f0aRG7B1YhXcewUsoXABuWXPJGMtNFjfRnpxlNtYXEHVrOxj/7PGiqMF
b7Jg2avj3nDyzZQpGnUOdzTrpuyNmv0nKcW/xw==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wKgJRvgFv/+hxHxzY2eNR6+V8Ym55JCwChk8CE8/p5Y=</DigestValue>
      </Reference>
      <Reference URI="/xl/drawings/drawing3.xml?ContentType=application/vnd.openxmlformats-officedocument.drawing+xml">
        <DigestMethod Algorithm="http://www.w3.org/2001/04/xmlenc#sha256"/>
        <DigestValue>F97OSH3M5MAiTGVvYXvrzpjBl2sqJ8wZY7SdqDbWpFA=</DigestValue>
      </Reference>
      <Reference URI="/xl/drawings/vmlDrawing1.vml?ContentType=application/vnd.openxmlformats-officedocument.vmlDrawing">
        <DigestMethod Algorithm="http://www.w3.org/2001/04/xmlenc#sha256"/>
        <DigestValue>wBZwmoXlNrcHtbe5CMd6te1oXj2TGiNofFxwn9fNpGs=</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XDTE5PSv3HGp7Jahyia3OAeTWr1921gJFRxxakpslrU=</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w7qiXKVTk0R/rpv0FApA4WepWjiNWJB3zTEelje3+rk=</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ZULxFoKnvmkewSE0HZn4+t0ZZTbbstTr96uejtGgPNM=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Hibkxritp+AwPzAAJe7mxCzhZgkYfP+99Nq1fK8i8KU=</DigestValue>
      </Reference>
      <Reference URI="/xl/worksheets/sheet2.xml?ContentType=application/vnd.openxmlformats-officedocument.spreadsheetml.worksheet+xml">
        <DigestMethod Algorithm="http://www.w3.org/2001/04/xmlenc#sha256"/>
        <DigestValue>ljNUpnaeHp6yK8/lC9///CjnA4YVS/L8WyrrHiS6t+Q=</DigestValue>
      </Reference>
      <Reference URI="/xl/worksheets/sheet3.xml?ContentType=application/vnd.openxmlformats-officedocument.spreadsheetml.worksheet+xml">
        <DigestMethod Algorithm="http://www.w3.org/2001/04/xmlenc#sha256"/>
        <DigestValue>9XQcdc/giPgsbNT8cnmKvB28UqSj2jfBx4h9KwtEiGQ=</DigestValue>
      </Reference>
      <Reference URI="/xl/worksheets/sheet4.xml?ContentType=application/vnd.openxmlformats-officedocument.spreadsheetml.worksheet+xml">
        <DigestMethod Algorithm="http://www.w3.org/2001/04/xmlenc#sha256"/>
        <DigestValue>sciIhmQPpgod1rp/giOgcXzH+TC327hPn1Q2S5tn1YY=</DigestValue>
      </Reference>
    </Manifest>
    <SignatureProperties>
      <SignatureProperty Id="idSignatureTime" Target="#idPackageSignature">
        <mdssi:SignatureTime xmlns:mdssi="http://schemas.openxmlformats.org/package/2006/digital-signature">
          <mdssi:Format>YYYY-MM-DDThh:mm:ssTZD</mdssi:Format>
          <mdssi:Value>2016-12-30T21:01:32Z</mdssi:Value>
        </mdssi:SignatureTime>
      </SignatureProperty>
    </SignatureProperties>
  </Object>
  <Object Id="idOfficeObject">
    <SignatureProperties>
      <SignatureProperty Id="idOfficeV1Details" Target="#idPackageSignature">
        <SignatureInfoV1 xmlns="http://schemas.microsoft.com/office/2006/digsig">
          <SetupID>{3855C507-DE20-42DB-9C65-A2BAA4F0CF80}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2016-12-30T21:01:32Z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LUBcM3OC8QAtQHAR7UBAQAAAPClsgsAAAAAYAnNC8QAtQHAR7UB0H/PCwAAAABgCc0L44VBYwMAAADshUFjAQAAAGhbpgtozXJjjmg5YyQ21gGAAUd3DlxCd+BbQnckNtYBZAEAAHtivXZ7Yr122F62CwAIAAAAAgAAAAAAAEQ21gEQar12AAAAAAAAAAB4N9YBBgAAAGw31gEGAAAAAAAAAAAAAABsN9YBfDbWAeLqvHYAAAAAAAIAAAAA1gEGAAAAbDfWAQYAAABMEr52AAAAAAAAAABsN9YBBgAAAAAAAACoNtYBii68dgAAAAAAAgAAbDfWAQ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DWAf48o3e0PNYB9XGnd+HiMgL+////jOOid/Lgone8fM4LMLi3AQB7zgtENtYBEGq9dgAAAAAAAAAAeDfWAQYAAABsN9YBBgAAAAIAAAAAAAAAFHvOC/BXzAsUe84LAAAAAPBXzAuUNtYBe2K9dntivXYAAAAAAAgAAAACAAAAAAAAnDbWARBqvXYAAAAAAAAAANI31gEHAAAAxDfWAQcAAAAAAAAAAAAAAMQ31gHUNtYB4uq8dgAAAAAAAgAAAADWAQcAAADEN9YBBwAAAEwSvnYAAAAAAAAAAMQ31gEHAAAAAAAAAAA31gGKLrx2AAAAAAACAADEN9Y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BYE9KfWAf+/QWPrRWXBv0VlwT6OTWNgE6wOAAAAABoaIXkiAIoBIA0AhLin1gGMp9YBcA7NCyANAIRMqtYBDY9NYyANAIQAAAAAYPLsB3DtGAQ4qdYBWNhyYwYTAwgAAAAAWNhyYyANAAAEEwMIAQAAAAAAAAAHAAAABBMDCAAAAAAAAAAAwKfWAeJ5QWMgAAAA/////wAAAAAAAAAAFQAAAAAAAABwAAAAAQAAAAEAAAAkAAAAJAAAABAAAAAAAAAAYPLsB3DtGAQBqAEAAAAAAJ8MCrOAqNYBgKjWAdB4TWMAAAAArKrWAWDy7AfgeE1jnwwKszyo1gF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ed/kZ0HqaPZBhLj2T//wAAAABQd35aAABUztYBSAJCdwAAAABIRbUBqM3WAVDzUXcAAAAAAABDaGFyVXBwZXJXAAGjd63+RnSUztYBAAAAAADO1gGAAUd3DlxCd+BbQncAztYBZAEAAHtivXZ7Yr128Am5AQAIAAAAAgAAAAAAACDO1gEQar12AAAAAAAAAABaz9YBCQAAAEjP1gEJAAAAAAAAAAAAAABIz9YBWM7WAeLqvHYAAAAAAAIAAAAA1gEJAAAASM/WAQkAAABMEr52AAAAAAAAAABIz9YBCQAAAAAAAACEztYBii68dgAAAAAAAgAASM/WAQ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nf5GdB6mj2QYS49k//8AAAAAUHd+WgAAVM7WAUgCQncAAAAASEW1AajN1gFQ81F3AAAAAAAAQ2hhclVwcGVyVwABo3et/kZ0lM7WAQAAAAAAztYBgAFHdw5cQnfgW0J3AM7WAWQBAAB7Yr12e2K9dvAJuQEACAAAAAIAAAAAAAAgztYBEGq9dgAAAAAAAAAAWs/WAQkAAABIz9YBCQAAAAAAAAAAAAAASM/WAVjO1gHi6rx2AAAAAAACAAAAANYBCQAAAEjP1gEJAAAATBK+dgAAAAAAAAAASM/WAQkAAAAAAAAAhM7WAYouvHYAAAAAAAIAAEjP1gEJAAAAZHYACAAAAAAlAAAADAAAAAEAAAAYAAAADAAAAP8AAAISAAAADAAAAAEAAAAeAAAAGAAAACoAAAAFAAAAhQAAABYAAAAlAAAADAAAAAEAAABUAAAAqAAAACsAAAAFAAAAgwAAABUAAAABAAAAqwoNQgAADUIrAAAABQAAAA8AAABMAAAAAAAAAAAAAAAAAAAA//////////9sAAAARgBpAHIAbQBhACAAbgBvACAAdgDhAGwAaQBkAGEA1gE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NYB/jyjd7Q81gH1cad34eIyAv7///+M46J38uCid7x8zgswuLcBAHvOC0Q21gEQar12AAAAAAAAAAB4N9YBBgAAAGw31gEGAAAAAgAAAAAAAAAUe84L8FfMCxR7zgsAAAAA8FfMC5Q21gF7Yr12e2K9dgAAAAAACAAAAAIAAAAAAACcNtYBEGq9dgAAAAAAAAAA0jfWAQcAAADEN9YBBwAAAAAAAAAAAAAAxDfWAdQ21gHi6rx2AAAAAAACAAAAANYBBwAAAMQ31gEHAAAATBK+dgAAAAAAAAAAxDfWAQcAAAAAAAAAADfWAYouvHYAAAAAAAIAAMQ31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LUBcM3OC8QAtQHAR7UBAQAAAPClsgsAAAAAYAnNC8QAtQHAR7UB0H/PCwAAAABgCc0L44VBYwMAAADshUFjAQAAAGhbpgtozXJjjmg5YyQ21gGAAUd3DlxCd+BbQnckNtYBZAEAAHtivXZ7Yr122F62CwAIAAAAAgAAAAAAAEQ21gEQar12AAAAAAAAAAB4N9YBBgAAAGw31gEGAAAAAAAAAAAAAABsN9YBfDbWAeLqvHYAAAAAAAIAAAAA1gEGAAAAbDfWAQYAAABMEr52AAAAAAAAAABsN9YBBgAAAAAAAACoNtYBii68dgAAAAAAAgAAbDfW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sBwAAAACoQqAL/p1Cd9isZGQxEwElYBOsDgAAAABZECEpIgCKAWSn1gFe9C9k5KfWAQAAAABg8uwHJKnWASSIgBIsqNYBUwBlAGcAbwBlACAAVQBJAAAAAAAAAAAAJeQvZOEAAACgp9YBmjNOY+D5zwvhAAAAAQAAAMZCoAsAANYBOjNOYwQAAAAFAAAAAAAAAAAAAAAAAAAAxkKgC6yp1gEk3y9keP6iCwQAAABg8uwHAAAAAKXjL2QQAAAAAAAAAFMAZQBnAG8AZQAgAFUASQAAAAoBgKjWAYCo1gHhAAAAAAAAAKhCoAsAAAAAAQAAAAAAAAA8qNYB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YMAragUIZbHLlvRjaGRVI1LZpPX6m8QWxGAAlFN9ixE=</DigestValue>
    </Reference>
    <Reference Type="http://www.w3.org/2000/09/xmldsig#Object" URI="#idOfficeObject">
      <DigestMethod Algorithm="http://www.w3.org/2001/04/xmlenc#sha256"/>
      <DigestValue>5PxAqJVaQwyaC2Thtk3ZQYwAArTUB7RHM+pH5yi3L4Y=</DigestValue>
    </Reference>
    <Reference Type="http://uri.etsi.org/01903#SignedProperties" URI="#idSignedProperties">
      <Transforms>
        <Transform Algorithm="http://www.w3.org/TR/2001/REC-xml-c14n-20010315"/>
      </Transforms>
      <DigestMethod Algorithm="http://www.w3.org/2001/04/xmlenc#sha256"/>
      <DigestValue>gV0y2HRID1+g+UkEOgLU+l5dJBAsMRz56o7W+O7sv74=</DigestValue>
    </Reference>
    <Reference Type="http://www.w3.org/2000/09/xmldsig#Object" URI="#idValidSigLnImg">
      <DigestMethod Algorithm="http://www.w3.org/2001/04/xmlenc#sha256"/>
      <DigestValue>vwoBr8817jqG1fs8ckuTARUeq+UlOzLu+AQIMno8z70=</DigestValue>
    </Reference>
    <Reference Type="http://www.w3.org/2000/09/xmldsig#Object" URI="#idInvalidSigLnImg">
      <DigestMethod Algorithm="http://www.w3.org/2001/04/xmlenc#sha256"/>
      <DigestValue>nC0Nwx8WS9fKFV5atLcBFgbm3QJHBffnJXapJWiknoI=</DigestValue>
    </Reference>
  </SignedInfo>
  <SignatureValue>eGDdRixjK2uhWH7d36LbO9cJIJWAqYmblt0o8j/ea8MfFdKR+9YNKY+KeyYF5zakQD17ld4j1sr/
LA/VQTO+4iuaMx2HSePL24oUcN4pnJtG+olEamAxoto6nj5dOBI7kZU5H4MEngR9QdP57LQjPr5m
Lw0m45nbHuk38Li9VkigtDajtc+bI//47NOUmImUC10hZn5pwrH4wk5Xbx7mxSCFGkntzDDB6Mn1
lHBTdjZmYSTl/fPX3jvlNZl8EDKV5MxUdJbSsSAZiv+2VepF1xgDHYgkf1jhI12TLz2GQE3/+vAm
JODgPCRHS9ex2AW0Q+Zjyqz0K5Mh30eDDJJwmQ==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+JIl1ZpLkQd/ZZY/HcalS7acfijf1loNhcWX14EitSg=</DigestValue>
      </Reference>
      <Reference URI="/xl/comments1.xml?ContentType=application/vnd.openxmlformats-officedocument.spreadsheetml.comments+xml">
        <DigestMethod Algorithm="http://www.w3.org/2001/04/xmlenc#sha256"/>
        <DigestValue>ehPSuNdiYzh/hi/NcnZsY/IN8x8aAhXTvd8QHmm1eeY=</DigestValue>
      </Reference>
      <Reference URI="/xl/comments2.xml?ContentType=application/vnd.openxmlformats-officedocument.spreadsheetml.comments+xml">
        <DigestMethod Algorithm="http://www.w3.org/2001/04/xmlenc#sha256"/>
        <DigestValue>D5w50DS94CGmD7P0hLL60qpjVlRX/gvL646cWp/HgIQ=</DigestValue>
      </Reference>
      <Reference URI="/xl/comments3.xml?ContentType=application/vnd.openxmlformats-officedocument.spreadsheetml.comments+xml">
        <DigestMethod Algorithm="http://www.w3.org/2001/04/xmlenc#sha256"/>
        <DigestValue>zOWI70cxnRNYsy2jWFUFFQ9+HzM+NBJrlQYcf4xo4Us=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xbFQP0GtC5BAtwFBm66KykkNPAD4YrkCfC5fVfqqgBM=</DigestValue>
      </Reference>
      <Reference URI="/xl/drawings/drawing3.xml?ContentType=application/vnd.openxmlformats-officedocument.drawing+xml">
        <DigestMethod Algorithm="http://www.w3.org/2001/04/xmlenc#sha256"/>
        <DigestValue>uDlWqx/BBqH7Brlgc+R4OoSkmtjnJQ5bxjcXxxhSigM=</DigestValue>
      </Reference>
      <Reference URI="/xl/drawings/vmlDrawing1.vml?ContentType=application/vnd.openxmlformats-officedocument.vmlDrawing">
        <DigestMethod Algorithm="http://www.w3.org/2001/04/xmlenc#sha256"/>
        <DigestValue>5xjXW7jjtidY5ANm9MuIxGf9dtNgebWyP95HvItO8SQ=</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AU8Kzg1ho+vCiBhc9ydSxo2Yk32krlmyX2oDN7ga0XQ=</DigestValue>
      </Reference>
      <Reference URI="/xl/drawings/vmlDrawing4.vml?ContentType=application/vnd.openxmlformats-officedocument.vmlDrawing">
        <DigestMethod Algorithm="http://www.w3.org/2001/04/xmlenc#sha256"/>
        <DigestValue>VDi8QWJSs3DaC/EDW5PX5f3MHxnTDIwO1UD//7SbKRo=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U9Bmyj/O9zO+NWaZxkbEzm6IUyHJyWQFcj22cidcljU=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C4rtICtS6Z5Ww+8WyPQy6a/kYN0oOamRzqsaSWUOkTA=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C6Ovktjx6OyXCvLIG3g3i21iO254NupARBGTDfhBikE=</DigestValue>
      </Reference>
      <Reference URI="/xl/media/image10.jpeg?ContentType=image/jpeg">
        <DigestMethod Algorithm="http://www.w3.org/2001/04/xmlenc#sha256"/>
        <DigestValue>bPYCJW0kyas4ybQbjIO76sAL12nmR4byqNR8h3glpjY=</DigestValue>
      </Reference>
      <Reference URI="/xl/media/image2.emf?ContentType=image/x-emf">
        <DigestMethod Algorithm="http://www.w3.org/2001/04/xmlenc#sha256"/>
        <DigestValue>muWsVknaoHSV1xoUAMePym9cjXt67cV4cXzlTm+6FdI=</DigestValue>
      </Reference>
      <Reference URI="/xl/media/image3.emf?ContentType=image/x-emf">
        <DigestMethod Algorithm="http://www.w3.org/2001/04/xmlenc#sha256"/>
        <DigestValue>LWiQsNgzs+UzZyaP2m5o1EhKutigYFPYw44TchW9KbI=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K4MUhadElNchBnzpcYIVmFcefEFMTQPCxROKgnsrsR0=</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ybrSg0cGb47qLI26ywYBtUdyzhxVzhuLq80X9X2VZds=</DigestValue>
      </Reference>
      <Reference URI="/xl/printerSettings/printerSettings3.bin?ContentType=application/vnd.openxmlformats-officedocument.spreadsheetml.printerSettings">
        <DigestMethod Algorithm="http://www.w3.org/2001/04/xmlenc#sha256"/>
        <DigestValue>ybrSg0cGb47qLI26ywYBtUdyzhxVzhuLq80X9X2VZds=</DigestValue>
      </Reference>
      <Reference URI="/xl/printerSettings/printerSettings4.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Y2ZzbuJe9j3h5d+jwle8p/5h13Y4NT3ylzX9pcWdxyo=</DigestValue>
      </Reference>
      <Reference URI="/xl/styles.xml?ContentType=application/vnd.openxmlformats-officedocument.spreadsheetml.styles+xml">
        <DigestMethod Algorithm="http://www.w3.org/2001/04/xmlenc#sha256"/>
        <DigestValue>Tf3A54gf1zgf7/scU8GGVGaqi/vi8pTKJ+37NUIMy4g=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1ln8BNmJmrb/ekpZvJUNe/pw/qv+4DnlJE9sqqzG4R0=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n5PQTgHHlmUHvMKxDgzNVpTNwEffGuRyzPWcoog7REg=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HIuddzYcQCsARy1J/YgwTKHwI2c1WRLhM1G1Ckq1gG0=</DigestValue>
      </Reference>
      <Reference URI="/xl/worksheets/sheet1.xml?ContentType=application/vnd.openxmlformats-officedocument.spreadsheetml.worksheet+xml">
        <DigestMethod Algorithm="http://www.w3.org/2001/04/xmlenc#sha256"/>
        <DigestValue>xgPcjMmG70EnrLiL+ELoDvKWoj120Cx7omQeYpTFBeM=</DigestValue>
      </Reference>
      <Reference URI="/xl/worksheets/sheet2.xml?ContentType=application/vnd.openxmlformats-officedocument.spreadsheetml.worksheet+xml">
        <DigestMethod Algorithm="http://www.w3.org/2001/04/xmlenc#sha256"/>
        <DigestValue>AbHFtfxdG9qjMieM2IWJFWnWbDbaC+mPgPvwmkQf3DI=</DigestValue>
      </Reference>
      <Reference URI="/xl/worksheets/sheet3.xml?ContentType=application/vnd.openxmlformats-officedocument.spreadsheetml.worksheet+xml">
        <DigestMethod Algorithm="http://www.w3.org/2001/04/xmlenc#sha256"/>
        <DigestValue>TI5syM2dQNWoh+BVoh/WIlBRrned8XR/wM23KSzCGow=</DigestValue>
      </Reference>
      <Reference URI="/xl/worksheets/sheet4.xml?ContentType=application/vnd.openxmlformats-officedocument.spreadsheetml.worksheet+xml">
        <DigestMethod Algorithm="http://www.w3.org/2001/04/xmlenc#sha256"/>
        <DigestValue>h5qZGFJ6nrdl8/tlKRoCDaiUthirWixG7pzqHLzvKF0=</DigestValue>
      </Reference>
    </Manifest>
    <SignatureProperties>
      <SignatureProperty Id="idSignatureTime" Target="#idPackageSignature">
        <mdssi:SignatureTime xmlns:mdssi="http://schemas.openxmlformats.org/package/2006/digital-signature">
          <mdssi:Format>YYYY-MM-DDThh:mm:ssTZD</mdssi:Format>
          <mdssi:Value>2016-12-30T21:03:49Z</mdssi:Value>
        </mdssi:SignatureTime>
      </SignatureProperty>
    </SignatureProperties>
  </Object>
  <Object Id="idOfficeObject">
    <SignatureProperties>
      <SignatureProperty Id="idOfficeV1Details" Target="#idPackageSignature">
        <SignatureInfoV1 xmlns="http://schemas.microsoft.com/office/2006/digsig">
          <SetupID>{AA0FC0C6-DB63-48BB-B28C-31C3099A7781}</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2016-12-30T21:03:49Z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F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QAUOG/C8QAVADAR1QAAQAAAIjdwAsAAAAAwP2+C8QAVADAR1QAEAW/CwAAAADA/b4L44VBYwMAAADshUFjAQAAABikngtozXJjjmg5Y0Q1LwCAAUd3DlxCd+BbQndENS8AZAEAAHtivXZ7Yr12mDKZCwAIAAAAAgAAAAAAAGQ1LwAQar12AAAAAAAAAACYNi8ABgAAAIw2LwAGAAAAAAAAAAAAAACMNi8AnDUvAOLqvHYAAAAAAAIAAAAALwAGAAAAjDYvAAYAAABMEr52AAAAAAAAAACMNi8ABgAAAAAAAADINS8Aii68dgAAAAAAAgAAjDYv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vAP48o3fUOy8A9XGnd9ryMAL+////jOOid/LgondU978LMLhWAJj1vwtkNS8AEGq9dgAAAAAAAAAAmDYvAAYAAACMNi8ABgAAAAAAAAAAAAAArPW/C3j2oAus9b8LAAAAAHj2oAu0NS8Ae2K9dntivXYAAAAAAAgAAAACAAAAAAAAvDUvABBqvXYAAAAAAAAAAPI2LwAHAAAA5DYvAAcAAAAAAAAAAAAAAOQ2LwD0NS8A4uq8dgAAAAAAAgAAAAAvAAcAAADkNi8ABwAAAEwSvnYAAAAAAAAAAOQ2LwAHAAAAAAAAACA2LwCKLrx2AAAAAAACAADkNi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AAAAAAAAHDwRQ4UAAAAitdJMj6OTWNI5EQOAAAAADAZIeAiAIoBIA0EhLinLwCMpy8AMAa/CyANBIRMqi8ADY9NYyANBIQAAAAA2MG1B5C0sgc4qS8AWNhyY5jwRQ4AAAAAWNhyYyANAABw8EUOFAAAAAAAAAAHAAAAcPBFDgAAAAAAAAAAwKcvAOJ5QWMgAAAA/////wAAAAAAAAAADgAAAAAAAAA4AAAAAQAAAAEAAAARAAAAEQAAABAAAAAAAAAA2MG1B5C0sgcAqAEAAAAAAAIRCiqAqC8AgKgvANB4TWMAAAAArKovANjBtQfgeE1jAhEKKjyoLw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eG7b11HqaPZBhLj2T//wAAAABQd35aAAB0zS8ASAJCdwAAAABIRVQAyMwvAFDzUXcAAAAAAABDaGFyVXBwZXJXAAGjd/btvXW0zS8AAAAAACDNLwCAAUd3DlxCd+BbQncgzS8AZAEAAHtivXZ7Yr128AlYAAAIAAAAAgAAAAAAAEDNLwAQar12AAAAAAAAAAB6zi8ACQAAAGjOLwAJAAAAAAAAAAAAAABozi8AeM0vAOLqvHYAAAAAAAIAAAAALwAJAAAAaM4vAAkAAABMEr52AAAAAAAAAABozi8ACQAAAAAAAACkzS8Aii68dgAAAAAAAgAAaM4vAAkAAABkdgAIAAAAACUAAAAMAAAAAwAAABgAAAAMAAAAAAAAAhIAAAAMAAAAAQAAAB4AAAAYAAAACwAAAGEAAAA1AQAAcgAAACUAAAAMAAAAAwAAAFQAAADEAAAADAAAAGEAAACKAAAAcQAAAAEAAACrCg1CAAANQgwAAABhAAAAFAAAAEwAAAAAAAAAAAAAAAAAAAD//////////3QAAABKAHUAYQBuACAAUABhAGIAbABvACAAUgBvAGQAcgDtAGcAdQBlAHoABQAAAAcAAAAHAAAABwAAAAQAAAAHAAAABwAAAAgAAAADAAAACAAAAAQAAAAIAAAACAAAAAgAAAAFAAAAAwAAAAgAAAAHAAAABwAAAAY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wAAABgAAAAMAAAAAAAAAhIAAAAMAAAAAQAAAB4AAAAYAAAACwAAAHYAAAA1AQAAhwAAACUAAAAMAAAAAwAAAFQAAAAsAQAADAAAAHYAAADbAAAAhgAAAAEAAACrCg1CAAA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Do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B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hu29dR6mj2QYS49k//8AAAAAUHd+WgAAdM0vAEgCQncAAAAASEVUAMjMLwBQ81F3AAAAAAAAQ2hhclVwcGVyVwABo3f27b11tM0vAAAAAAAgzS8AgAFHdw5cQnfgW0J3IM0vAGQBAAB7Yr12e2K9dvAJWAAACAAAAAIAAAAAAABAzS8AEGq9dgAAAAAAAAAAes4vAAkAAABozi8ACQAAAAAAAAAAAAAAaM4vAHjNLwDi6rx2AAAAAAACAAAAAC8ACQAAAGjOLwAJAAAATBK+dgAAAAAAAAAAaM4vAAkAAAAAAAAApM0vAIouvHYAAAAAAAIAAGjOLwAJAAAAZHYACAAAAAAlAAAADAAAAAEAAAAYAAAADAAAAP8AAAISAAAADAAAAAEAAAAeAAAAGAAAACoAAAAFAAAAhQAAABYAAAAlAAAADAAAAAEAAABUAAAAqAAAACsAAAAFAAAAgwAAABUAAAABAAAAqwoNQgAADUIrAAAABQAAAA8AAABMAAAAAAAAAAAAAAAAAAAA//////////9sAAAARgBpAHIAbQBhACAAbgBvACAAdgDhAGwAaQBkAGEALw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8A/jyjd9Q7LwD1cad32vIwAv7///+M46J38uCid1T3vwswuFYAmPW/C2Q1LwAQar12AAAAAAAAAACYNi8ABgAAAIw2LwAGAAAAAAAAAAAAAACs9b8LePagC6z1vwsAAAAAePagC7Q1LwB7Yr12e2K9dgAAAAAACAAAAAIAAAAAAAC8NS8AEGq9dgAAAAAAAAAA8jYvAAcAAADkNi8ABwAAAAAAAAAAAAAA5DYvAPQ1LwDi6rx2AAAAAAACAAAAAC8ABwAAAOQ2LwAHAAAATBK+dgAAAAAAAAAA5DYvAAcAAAAAAAAAIDYvAIouvHYAAAAAAAIAAOQ2L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QAUOG/C8QAVADAR1QAAQAAAIjdwAsAAAAAwP2+C8QAVADAR1QAEAW/CwAAAADA/b4L44VBYwMAAADshUFjAQAAABikngtozXJjjmg5Y0Q1LwCAAUd3DlxCd+BbQndENS8AZAEAAHtivXZ7Yr12mDKZCwAIAAAAAgAAAAAAAGQ1LwAQar12AAAAAAAAAACYNi8ABgAAAIw2LwAGAAAAAAAAAAAAAACMNi8AnDUvAOLqvHYAAAAAAAIAAAAALwAGAAAAjDYvAAYAAABMEr52AAAAAAAAAACMNi8ABgAAAAAAAADINS8Aii68dgAAAAAAAgAAjDYv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C1BwAAAADQcEMO/p1Cd9isZGT5EgHLSOREDgAAAAALDSE6IgCKAWSnLwBe9C9k5KcvAAAAAADYwbUHJKkvACSIgBIsqC8AUwBlAGcAbwBlACAAVQBJAAAAAAAAAAAAJeQvZOEAAACgpy8AmjNOYygiwQvhAAAAAQAAAO5wQw4AAC8AOjNOYwQAAAAFAAAAAAAAAAAAAAAAAAAA7nBDDqypLwAk3y9kCFGkCwQAAADYwbUHAAAAAKXjL2QQAAAAAAAAAFMAZQBnAG8AZQAgAFUASQAAAAoqgKgvAICoLwDhAAAAAAAAANBwQw4AAAAAAQAAAAAAAAA8qC8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MQAAAAMAAAAYQAAAIoAAABxAAAAAQAAAKsKDUIAAA1CDAAAAGEAAAAUAAAATAAAAAAAAAAAAAAAAAAAAP//////////dAAAAEoAdQBhAG4AIABQAGEAYgBsAG8AIABSAG8AZAByAO0AZwB1AGUAegAFAAAABwAAAAcAAAAHAAAABAAAAAcAAAAHAAAACAAAAAMAAAAIAAAABAAAAAgAAAAIAAAACAAAAAUAAAADAAAACAAAAAcAAAAHAAAABg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BAAAAGAAAAAwAAAAAAAACEgAAAAwAAAABAAAAHgAAABgAAAALAAAAdgAAADUBAACHAAAAJQAAAAwAAAABAAAAVAAAACwBAAAMAAAAdgAAANsAAACGAAAAAQAAAKsKDUIAAA1CDAAAAHYAAAAlAAAATAAAAAAAAAAAAAAAAAAAAP//////////mAAAAFAAcgBvAGYAZQBzAGkAbwBuAGEAbAAgAEQAaQB2AGkAcwBpAPMAbgAgAGQAZQAgAEYAaQBzAGMAYQBsAGkAegBhAGMAaQDzAG4A0E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CMQw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_xmlsignatures/sig8.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kFjecd4V+Hi4hjo3ZW1np6NyOs8=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vqO13x/75L9mmnw1ZRxjtP+JJbI=</DigestValue>
    </Reference>
    <Reference URI="#idValidSigLnImg" Type="http://www.w3.org/2000/09/xmldsig#Object">
      <DigestMethod Algorithm="http://www.w3.org/2000/09/xmldsig#sha1"/>
      <DigestValue>8GG02vYpbIu5Lm+IvKgow8W+hh4=</DigestValue>
    </Reference>
    <Reference URI="#idInvalidSigLnImg" Type="http://www.w3.org/2000/09/xmldsig#Object">
      <DigestMethod Algorithm="http://www.w3.org/2000/09/xmldsig#sha1"/>
      <DigestValue>Ajke0h36VKTS0xQTLuc/KpbhA5E=</DigestValue>
    </Reference>
  </SignedInfo>
  <SignatureValue>piZYP/GPTjO4rqXGKI2mALbf+Gq4MluJ9I+tfjD5yPS2wPnSR+KxBFNEtQ3hqxVbCsDACzcJ5xfu
GoZA+xUqFAeD4V4U9qANkKDmWah7kUjTq0wvGnL6WeT4+TbNjQTILPE01tV9qeESXWJ8st/aKddF
0zm/pWJeoUhMyBsYCLf/EqHc8ZB7mRvQDIWnWnP46nMjGLx8YGTZqksBEq1NNwpRlTvW/99TwgE1
OiF/ERPC0kyDLrv4aG5dM+fz1/pnIzmrQgTpTzc+oOYRP452dVSsKOLofwmV2n/94riXOwR77Ozq
SzEPZhTkBtjIBIxiG63BM9LvDjvyhWKH9BBzYg==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3.bin?ContentType=application/vnd.openxmlformats-officedocument.spreadsheetml.printerSettings">
        <DigestMethod Algorithm="http://www.w3.org/2000/09/xmldsig#sha1"/>
        <DigestValue>RYNpaaqdepefHrc7QaIUXLimQtU=</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drawings/vmlDrawing1.vml?ContentType=application/vnd.openxmlformats-officedocument.vmlDrawing">
        <DigestMethod Algorithm="http://www.w3.org/2000/09/xmldsig#sha1"/>
        <DigestValue>hGPF71pRvM6fP3jGpQaa/EOhwRo=</DigestValue>
      </Reference>
      <Reference URI="/xl/styles.xml?ContentType=application/vnd.openxmlformats-officedocument.spreadsheetml.styles+xml">
        <DigestMethod Algorithm="http://www.w3.org/2000/09/xmldsig#sha1"/>
        <DigestValue>eALHhwBxgVluj2Olm+aVgLIeOMw=</DigestValue>
      </Reference>
      <Reference URI="/xl/sharedStrings.xml?ContentType=application/vnd.openxmlformats-officedocument.spreadsheetml.sharedStrings+xml">
        <DigestMethod Algorithm="http://www.w3.org/2000/09/xmldsig#sha1"/>
        <DigestValue>/He+OYPuiX+ZIaek/Pe94bf5pRU=</DigestValue>
      </Reference>
      <Reference URI="/xl/theme/theme1.xml?ContentType=application/vnd.openxmlformats-officedocument.theme+xml">
        <DigestMethod Algorithm="http://www.w3.org/2000/09/xmldsig#sha1"/>
        <DigestValue>R4kIvsVDsowaZpCdS6qlPBKvBng=</DigestValue>
      </Reference>
      <Reference URI="/xl/media/image1.emf?ContentType=image/x-emf">
        <DigestMethod Algorithm="http://www.w3.org/2000/09/xmldsig#sha1"/>
        <DigestValue>kKdFrBtUSNZCg4JkajmMjY7xshA=</DigestValue>
      </Reference>
      <Reference URI="/xl/comments1.xml?ContentType=application/vnd.openxmlformats-officedocument.spreadsheetml.comments+xml">
        <DigestMethod Algorithm="http://www.w3.org/2000/09/xmldsig#sha1"/>
        <DigestValue>O3JSpKf33jrEJwogaEDa/+HLFbc=</DigestValue>
      </Reference>
      <Reference URI="/xl/media/image2.emf?ContentType=image/x-emf">
        <DigestMethod Algorithm="http://www.w3.org/2000/09/xmldsig#sha1"/>
        <DigestValue>tQg47tVDyXSSmJwYXmJbUgoVT2U=</DigestValue>
      </Reference>
      <Reference URI="/xl/media/image4.jpeg?ContentType=image/jpeg">
        <DigestMethod Algorithm="http://www.w3.org/2000/09/xmldsig#sha1"/>
        <DigestValue>KNwJdxHNkLzlEenz5dM/rDpc/uQ=</DigestValue>
      </Reference>
      <Reference URI="/xl/printerSettings/printerSettings2.bin?ContentType=application/vnd.openxmlformats-officedocument.spreadsheetml.printerSettings">
        <DigestMethod Algorithm="http://www.w3.org/2000/09/xmldsig#sha1"/>
        <DigestValue>RYNpaaqdepefHrc7QaIUXLimQtU=</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comments2.xml?ContentType=application/vnd.openxmlformats-officedocument.spreadsheetml.comments+xml">
        <DigestMethod Algorithm="http://www.w3.org/2000/09/xmldsig#sha1"/>
        <DigestValue>BKdqNMgBY6U4GUHz1PfiSlum4Cs=</DigestValue>
      </Reference>
      <Reference URI="/xl/printerSettings/printerSettings4.bin?ContentType=application/vnd.openxmlformats-officedocument.spreadsheetml.printerSettings">
        <DigestMethod Algorithm="http://www.w3.org/2000/09/xmldsig#sha1"/>
        <DigestValue>aDpAWg6l3IyU8iXCdAOvuYk6GGI=</DigestValue>
      </Reference>
      <Reference URI="/xl/comments3.xml?ContentType=application/vnd.openxmlformats-officedocument.spreadsheetml.comments+xml">
        <DigestMethod Algorithm="http://www.w3.org/2000/09/xmldsig#sha1"/>
        <DigestValue>jEY6kQIM26iRLkyOnhzMfnBkbAc=</DigestValue>
      </Reference>
      <Reference URI="/xl/calcChain.xml?ContentType=application/vnd.openxmlformats-officedocument.spreadsheetml.calcChain+xml">
        <DigestMethod Algorithm="http://www.w3.org/2000/09/xmldsig#sha1"/>
        <DigestValue>9o40JXLj8GG5l0XsvlBxJPQhtKA=</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/fZlS2DWOs9wCJuQ3OlHBzX7/jc=</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4.xml?ContentType=application/vnd.openxmlformats-officedocument.spreadsheetml.externalLink+xml">
        <DigestMethod Algorithm="http://www.w3.org/2000/09/xmldsig#sha1"/>
        <DigestValue>OFLHfjW/BTCl6hd2cQM3UiFVSWw=</DigestValue>
      </Reference>
      <Reference URI="/xl/media/image3.emf?ContentType=image/x-emf">
        <DigestMethod Algorithm="http://www.w3.org/2000/09/xmldsig#sha1"/>
        <DigestValue>5Mq1jcQKwPJ9m0tO8+41ndX8z6U=</DigestValue>
      </Reference>
      <Reference URI="/xl/drawings/drawing1.xml?ContentType=application/vnd.openxmlformats-officedocument.drawing+xml">
        <DigestMethod Algorithm="http://www.w3.org/2000/09/xmldsig#sha1"/>
        <DigestValue>28ZrBZTAC/IiQZQESR43IcEsKBk=</DigestValue>
      </Reference>
      <Reference URI="/xl/drawings/vmlDrawing2.vml?ContentType=application/vnd.openxmlformats-officedocument.vmlDrawing">
        <DigestMethod Algorithm="http://www.w3.org/2000/09/xmldsig#sha1"/>
        <DigestValue>fh/OnSZKoSVnqdKh7j03RAIOwp4=</DigestValue>
      </Reference>
      <Reference URI="/xl/drawings/drawing3.xml?ContentType=application/vnd.openxmlformats-officedocument.drawing+xml">
        <DigestMethod Algorithm="http://www.w3.org/2000/09/xmldsig#sha1"/>
        <DigestValue>RMPcZYaoajJPTffJ4U1YK29phjo=</DigestValue>
      </Reference>
      <Reference URI="/xl/workbook.xml?ContentType=application/vnd.openxmlformats-officedocument.spreadsheetml.sheet.main+xml">
        <DigestMethod Algorithm="http://www.w3.org/2000/09/xmldsig#sha1"/>
        <DigestValue>iG1TzxW29cBeuko9NbAivK0teSo=</DigestValue>
      </Reference>
      <Reference URI="/xl/worksheets/sheet1.xml?ContentType=application/vnd.openxmlformats-officedocument.spreadsheetml.worksheet+xml">
        <DigestMethod Algorithm="http://www.w3.org/2000/09/xmldsig#sha1"/>
        <DigestValue>Z0yAZzNpUZFyHAn2iqEiiRHUQIM=</DigestValue>
      </Reference>
      <Reference URI="/xl/media/image10.jpeg?ContentType=image/jpeg">
        <DigestMethod Algorithm="http://www.w3.org/2000/09/xmldsig#sha1"/>
        <DigestValue>96rIdr6Mr8nucfc3vBUzEgL/Jak=</DigestValue>
      </Reference>
      <Reference URI="/xl/worksheets/sheet4.xml?ContentType=application/vnd.openxmlformats-officedocument.spreadsheetml.worksheet+xml">
        <DigestMethod Algorithm="http://www.w3.org/2000/09/xmldsig#sha1"/>
        <DigestValue>tbK4OPrvM6rKFPMUOt3YPczJ+vs=</DigestValue>
      </Reference>
      <Reference URI="/xl/worksheets/sheet3.xml?ContentType=application/vnd.openxmlformats-officedocument.spreadsheetml.worksheet+xml">
        <DigestMethod Algorithm="http://www.w3.org/2000/09/xmldsig#sha1"/>
        <DigestValue>EFSEIDdfUaybsDSMnqteGekS2og=</DigestValue>
      </Reference>
      <Reference URI="/xl/drawings/vmlDrawing3.vml?ContentType=application/vnd.openxmlformats-officedocument.vmlDrawing">
        <DigestMethod Algorithm="http://www.w3.org/2000/09/xmldsig#sha1"/>
        <DigestValue>mM4xxnqbe0KurTTNjpWJennnekc=</DigestValue>
      </Reference>
      <Reference URI="/xl/media/image9.jpeg?ContentType=image/jpeg">
        <DigestMethod Algorithm="http://www.w3.org/2000/09/xmldsig#sha1"/>
        <DigestValue>lefx/EYYorqTsrIbLtY6fWkvIVo=</DigestValue>
      </Reference>
      <Reference URI="/xl/media/image8.jpeg?ContentType=image/jpeg">
        <DigestMethod Algorithm="http://www.w3.org/2000/09/xmldsig#sha1"/>
        <DigestValue>Xacck+miE+FcZw5pdYMw6LejF0s=</DigestValue>
      </Reference>
      <Reference URI="/xl/media/image7.png?ContentType=image/png">
        <DigestMethod Algorithm="http://www.w3.org/2000/09/xmldsig#sha1"/>
        <DigestValue>vbG+gTxGr6BusXy/W7WZeUj3RwQ=</DigestValue>
      </Reference>
      <Reference URI="/xl/drawings/vmlDrawing4.vml?ContentType=application/vnd.openxmlformats-officedocument.vmlDrawing">
        <DigestMethod Algorithm="http://www.w3.org/2000/09/xmldsig#sha1"/>
        <DigestValue>eJYYRXzpKN3ddelZMnrhNy03EmE=</DigestValue>
      </Reference>
      <Reference URI="/xl/drawings/drawing2.xml?ContentType=application/vnd.openxmlformats-officedocument.drawing+xml">
        <DigestMethod Algorithm="http://www.w3.org/2000/09/xmldsig#sha1"/>
        <DigestValue>3CQtq0TIspOg1tYOo8nK7WSrOcU=</DigestValue>
      </Reference>
      <Reference URI="/xl/worksheets/sheet2.xml?ContentType=application/vnd.openxmlformats-officedocument.spreadsheetml.worksheet+xml">
        <DigestMethod Algorithm="http://www.w3.org/2000/09/xmldsig#sha1"/>
        <DigestValue>FxGJCh+r8iqAd06a17euzXPVeTc=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/hv3uu2pGAQKbANUy9AX65cKlko=</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PaBLOjlX5jKcXwDRaubtaW0RRWE=</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2016-12-30T21:16:35Z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2016-12-30T21:16:35Z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Fzm8VSUAXTUTOQjC+zgBAAAAtCPoOMC8CTngoZMICML7OAEAAAC0I+g45CPoOID3KgiA9yoIBFYlAO1UEzl0Rvs4AQAAALQj6DgQViUAgAGZdQ5clHXgW5R1EFYlAGQBAAAAAAAAAAAAAIFivnWBYr51uDo7AAAIAAAAAgAAAAAAADhWJQAWar51AAAAAAAAAABoVyUABgAAAFxXJQAGAAAAAAAAAAAAAABcVyUAcFYlAOLqvXUAAAAAAAIAAAAAJQAGAAAAXFclAAYAAABMEr91AAAAAAAAAABcVyUABgAAAODBzAGcViUAii69dQAAAAAAAgAAXFcl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EBoPj///IBAAAAAAAA/CsEBID4//8IAFh++/b//wAAAAAAAAAA4CsEBID4/////wAAAACZdQ5clHXgW5R1rL0lAGQBAAAAAAAAAAAAAIFivnWBYr51U3oUOQAAAACAFikAvEI7AABSPwBTehQ5AAAAAIAVKQDgwcwBABJVA9C9JQA1eRQ5MB9DAPwBAAAMviUA1XgUOfwBAAAAAAAAgWK+dYFivnX8AQAAAAgAAAACAAAAAAAAJL4lABZqvnUAAAAAAAAAAFa/JQAHAAAASL8lAAcAAAAAAAAAAAAAAEi/JQBcviUA4uq9dQAAAAAAAgAAAAAlAAcAAABIvyUABwAAAEwSv3UAAAAAAAAAAEi/JQAHAAAA4MHMAYi+JQCKLr11AAAAAAACAABIvyU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EAhCAIICAADw250JAAAAAAQVIcYiAIoBAAAAAAAAAACCAgAAEAhCADymJQAj4P92EAhCAAAAAABYpiUAxZYpdqBpkAAAAAAATPRzcQIAAAAAAAAAAAAAADjv2AG0piUA/rMxcxAIQgCCAgAAAgAAAAAAAAAGAAAAgAGZdQAAAACYxJ0HgAGZdZ8QEwDvFAqytKYlADaBlHWYxJ0HAAAAAIABmXW0piUAVYGUdYABmXUAAAFG4ARZBtymJQCTgJR1AQAAAMSmJQAQAAAAAwEAAOAEWQaxEwFG4ARZBgAAAAABAAAACKclAAinJQ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C6JQDMHRU5APE7ABcAAAQBAAAAAAQAAGy7JQBRHhU5WdsPfHq8JQAABAAAAQIAAAAAAADEuiUAAMolAADKJQAguyUAgAGZdQ5clHXgW5R1ILslAGQBAAAAAAAAAAAAAIFivnWBYr51WDk7AAAIAAAAAgAAAAAAAEi7JQAWar51AAAAAAAAAAB6vCUABwAAAGy8JQAHAAAAAAAAAAAAAABsvCUAgLslAOLqvXUAAAAAAAIAAAAAJQAHAAAAbLwlAAcAAABMEr91AAAAAAAAAABsvCUABwAAAODBzAGsuyUAii69dQAAAAAAAgAAbLwl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8LolAMwdFTkA8TsAFwAABAEAAAAABAAAbLslAFEeFTlZ2w98erwlAAAEAAABAgAAAAAAAMS6JQAAyiUAAMolACC7JQCAAZl1DlyUdeBblHUguyUAZAEAAAAAAAAAAAAAgWK+dYFivnVYOTsAAAgAAAACAAAAAAAASLslABZqvnUAAAAAAAAAAHq8JQAHAAAAbLwlAAcAAAAAAAAAAAAAAGy8JQCAuyUA4uq9dQAAAAAAAgAAAAAlAAcAAABsvCUABwAAAEwSv3UAAAAAAAAAAGy8JQAHAAAA4MHMAay7JQCKLr11AAAAAAACAABsvCU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rL0lAGQBAAAAAAAAAAAAAIFivnWBYr51U3oUOQAAAACAFikAvEI7AABSPwBTehQ5AAAAAIAVKQDgwcwBABJVA9C9JQA1eRQ5MB9DAPwBAAAMviUA1XgUOfwBAAAAAAAAgWK+dYFivnX8AQAAAAgAAAACAAAAAAAAJL4lABZqvnUAAAAAAAAAAFa/JQAHAAAASL8lAAcAAAAAAAAAAAAAAEi/JQBcviUA4uq9dQAAAAAAAgAAAAAlAAcAAABIvyUABwAAAEwSv3UAAAAAAAAAAEi/JQAHAAAA4MHMAYi+JQCKLr11AAAAAAACAABIvyU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c5vFUlAF01EzkIwvs4AQAAALQj6DjAvAk54KGTCAjC+zgBAAAAtCPoOOQj6DiA9yoIgPcqCARWJQDtVBM5dEb7OAEAAAC0I+g4EFYlAIABmXUOXJR14FuUdRBWJQBkAQAAAAAAAAAAAACBYr51gWK+dbg6OwAACAAAAAIAAAAAAAA4ViUAFmq+dQAAAAAAAAAAaFclAAYAAABcVyUABgAAAAAAAAAAAAAAXFclAHBWJQDi6r11AAAAAAACAAAAACUABgAAAFxXJQAGAAAATBK/dQAAAAAAAAAAXFclAAYAAADgwcwBnFYlAIouvXUAAAAAAAIAAFxXJ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PDbnQljZqJ0/RUh3yIAigHsR84CLKYlAFhponQAAAAAAAAAAOCmJQDWhqF0BgAAAAAAAAAUFwEhAAAAAKDHUwIBAAAAoMdTAgAAAAAGAAAAgAGZdaDHUwJ4ZE0AgAGZdY8QEwDhDArPAAAlADaBlHV4ZE0AoMdTAoABmXWUpiUAVYGUdYABmXUUFwEhFBcBIbymJQCTgJR1AQAAAKSmJQD+nZR1MTkoOQAAASEAAAAAAAAAALyoJQAAAAAA3KYlAIs4KDlYpyUAAAAAAIDDLAO8qCUAAAAAAKCnJQAjOCg5CKcl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2016-12-30T21:03:43Z</dcterms:modified>
</cp:coreProperties>
</file>