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AMANCHACA 2\DFZ-2016-4872-I PLANTA IQUIQUE\"/>
    </mc:Choice>
  </mc:AlternateContent>
  <bookViews>
    <workbookView xWindow="0" yWindow="0" windowWidth="23040" windowHeight="9408" activeTab="2"/>
  </bookViews>
  <sheets>
    <sheet name="Datos" sheetId="8" r:id="rId1"/>
    <sheet name="Alternativa" sheetId="11" r:id="rId2"/>
    <sheet name="ALT. 10" sheetId="13" r:id="rId3"/>
  </sheets>
  <externalReferences>
    <externalReference r:id="rId4"/>
    <externalReference r:id="rId5"/>
    <externalReference r:id="rId6"/>
    <externalReference r:id="rId7"/>
  </externalReferences>
  <definedNames>
    <definedName name="ALTERNATIVA" localSheetId="2">[1]NOMBRES!$D$2:$D$14</definedName>
    <definedName name="ALTERNATIVA">#REF!</definedName>
    <definedName name="ALTERNATIVO">[1]NOMBRES!$M$2:$M$7</definedName>
    <definedName name="_xlnm.Print_Area" localSheetId="2">'ALT. 10'!$A$1:$I$183,'ALT. 10'!$A$189:$I$229,'ALT. 10'!$A$232:$I$270,'ALT. 10'!$A$273:$H$312,'ALT. 10'!$A$320:$H$339</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3" l="1"/>
  <c r="H338" i="13"/>
  <c r="G338" i="13"/>
  <c r="F338" i="13"/>
  <c r="E338" i="13"/>
  <c r="H337" i="13"/>
  <c r="G337" i="13"/>
  <c r="F337" i="13"/>
  <c r="E337" i="13"/>
  <c r="H311" i="13"/>
  <c r="G311" i="13"/>
  <c r="F311" i="13"/>
  <c r="E311" i="13"/>
  <c r="H310" i="13"/>
  <c r="G310" i="13"/>
  <c r="F310" i="13"/>
  <c r="E310" i="13"/>
  <c r="H290" i="13"/>
  <c r="G290" i="13"/>
  <c r="F290" i="13"/>
  <c r="E290" i="13"/>
  <c r="H289" i="13"/>
  <c r="G289" i="13"/>
  <c r="F289" i="13"/>
  <c r="E289" i="13"/>
  <c r="H269" i="13"/>
  <c r="G269" i="13"/>
  <c r="F269" i="13"/>
  <c r="E269" i="13"/>
  <c r="H268" i="13"/>
  <c r="G268" i="13"/>
  <c r="F268" i="13"/>
  <c r="E268" i="13"/>
  <c r="H249" i="13"/>
  <c r="G249" i="13"/>
  <c r="F249" i="13"/>
  <c r="E249" i="13"/>
  <c r="H248" i="13"/>
  <c r="G248" i="13"/>
  <c r="F248" i="13"/>
  <c r="E248" i="13"/>
  <c r="H228" i="13"/>
  <c r="G228" i="13"/>
  <c r="F228" i="13"/>
  <c r="E228" i="13"/>
  <c r="H227" i="13"/>
  <c r="G227" i="13"/>
  <c r="F227" i="13"/>
  <c r="E227" i="13"/>
  <c r="H207" i="13"/>
  <c r="G207" i="13"/>
  <c r="F207" i="13"/>
  <c r="E207" i="13"/>
  <c r="H206" i="13"/>
  <c r="G206" i="13"/>
  <c r="F206" i="13"/>
  <c r="E206" i="13"/>
  <c r="H180" i="13"/>
  <c r="G180" i="13"/>
  <c r="F180" i="13"/>
  <c r="E180" i="13"/>
  <c r="H179" i="13"/>
  <c r="G179" i="13"/>
  <c r="F179" i="13"/>
  <c r="E179" i="13"/>
  <c r="H159" i="13"/>
  <c r="G159" i="13"/>
  <c r="F159" i="13"/>
  <c r="E159" i="13"/>
  <c r="H158" i="13"/>
  <c r="G158" i="13"/>
  <c r="F158" i="13"/>
  <c r="E158" i="13"/>
  <c r="B142" i="13"/>
  <c r="H26" i="13"/>
  <c r="G26" i="13"/>
  <c r="F26" i="13"/>
  <c r="H25" i="13"/>
  <c r="G25" i="13"/>
  <c r="F25" i="13"/>
  <c r="E25" i="13"/>
  <c r="B9" i="13"/>
</calcChain>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5" authorId="0" shapeId="0">
      <text>
        <r>
          <rPr>
            <sz val="9"/>
            <color indexed="81"/>
            <rFont val="Tahoma"/>
            <family val="2"/>
          </rPr>
          <t>Indicar como identificará el combustible que esta utilizando en un determinado periodo, por la fuente.</t>
        </r>
      </text>
    </comment>
    <comment ref="C166" authorId="0" shapeId="0">
      <text>
        <r>
          <rPr>
            <sz val="9"/>
            <color indexed="81"/>
            <rFont val="Tahoma"/>
            <family val="2"/>
          </rPr>
          <t>Indicar como identificará el combustible que esta utilizando en un determinado periodo, por la fuente.</t>
        </r>
      </text>
    </comment>
    <comment ref="C193" authorId="0" shapeId="0">
      <text>
        <r>
          <rPr>
            <sz val="9"/>
            <color indexed="81"/>
            <rFont val="Tahoma"/>
            <family val="2"/>
          </rPr>
          <t>Indicar como identificará el combustible que esta utilizando en un determinado periodo, por la fuente.</t>
        </r>
      </text>
    </comment>
    <comment ref="C214" authorId="0" shapeId="0">
      <text>
        <r>
          <rPr>
            <sz val="9"/>
            <color indexed="81"/>
            <rFont val="Tahoma"/>
            <family val="2"/>
          </rPr>
          <t>Indicar como identificará el combustible que esta utilizando en un determinado periodo, por la fuente.</t>
        </r>
      </text>
    </comment>
    <comment ref="C235" authorId="0" shapeId="0">
      <text>
        <r>
          <rPr>
            <sz val="9"/>
            <color indexed="81"/>
            <rFont val="Tahoma"/>
            <family val="2"/>
          </rPr>
          <t>Indicar como identificará el combustible que esta utilizando en un determinado periodo, por la fuente.</t>
        </r>
      </text>
    </comment>
    <comment ref="C255" authorId="0" shapeId="0">
      <text>
        <r>
          <rPr>
            <sz val="9"/>
            <color indexed="81"/>
            <rFont val="Tahoma"/>
            <family val="2"/>
          </rPr>
          <t>Indicar como identificará el combustible que esta utilizando en un determinado periodo, por la fuente.</t>
        </r>
      </text>
    </comment>
    <comment ref="C276" authorId="0" shapeId="0">
      <text>
        <r>
          <rPr>
            <sz val="9"/>
            <color indexed="81"/>
            <rFont val="Tahoma"/>
            <family val="2"/>
          </rPr>
          <t>Indicar como identificará el combustible que esta utilizando en un determinado periodo, por la fuente.</t>
        </r>
      </text>
    </comment>
    <comment ref="C297" authorId="0" shapeId="0">
      <text>
        <r>
          <rPr>
            <sz val="9"/>
            <color indexed="81"/>
            <rFont val="Tahoma"/>
            <family val="2"/>
          </rPr>
          <t>Indicar como identificará el combustible que esta utilizando en un determinado periodo, por la fuente.</t>
        </r>
      </text>
    </comment>
    <comment ref="C324"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<sst xmlns="http://schemas.openxmlformats.org/spreadsheetml/2006/main" count="795" uniqueCount="165">
  <si>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</si>
  <si>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</si>
  <si>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</si>
  <si>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</si>
  <si>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</si>
  <si>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</si>
  <si>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</si>
  <si>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</si>
  <si>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</si>
  <si>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</si>
  <si>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</si>
  <si>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</si>
  <si>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</si>
  <si>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</si>
  <si>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</si>
  <si>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</si>
  <si>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</si>
  <si>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</si>
  <si>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</si>
  <si>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</si>
  <si>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</si>
  <si>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</si>
  <si>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</si>
  <si>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</si>
  <si>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</si>
  <si>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</si>
  <si>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</si>
  <si>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</si>
  <si>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</si>
  <si>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</si>
  <si>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</si>
  <si>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</si>
  <si>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</si>
  <si>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</si>
  <si>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</si>
  <si>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</si>
  <si>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</si>
  <si>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</si>
  <si>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</si>
  <si>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</si>
  <si>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</si>
  <si>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</si>
  <si>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</si>
  <si>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</si>
  <si>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</si>
  <si>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</si>
  <si>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</si>
  <si>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</si>
  <si>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</si>
  <si>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</si>
  <si>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</si>
  <si>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</si>
  <si>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</si>
  <si>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</si>
  <si>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</si>
  <si>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</si>
  <si>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</si>
  <si>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93.711.000-6</t>
  </si>
  <si>
    <t>CIA PESQUERA CAMANCHACA S.A.</t>
  </si>
  <si>
    <t>Recinto Portuario S/N, Iquique</t>
  </si>
  <si>
    <t>Adolfo Lorenzo Carvajal Salgado</t>
  </si>
  <si>
    <t>Iquique</t>
  </si>
  <si>
    <t>N:7765563,45 E:978903,34</t>
  </si>
  <si>
    <t>Adolfo Carvajal Salgado</t>
  </si>
  <si>
    <t>N/I</t>
  </si>
  <si>
    <t>RCA</t>
  </si>
  <si>
    <t>N° 1</t>
  </si>
  <si>
    <t>CALDERA</t>
  </si>
  <si>
    <t>Caldera N° 1</t>
  </si>
  <si>
    <t>S.S.IQ. N° 170</t>
  </si>
  <si>
    <t>Cleaver Brooks</t>
  </si>
  <si>
    <t>Igneotubular de 3 pasos</t>
  </si>
  <si>
    <t xml:space="preserve">N /I </t>
  </si>
  <si>
    <t>Petroleo Fuel N°6</t>
  </si>
  <si>
    <t>SI</t>
  </si>
  <si>
    <t>No posee</t>
  </si>
  <si>
    <t>CAPACIDAD INSTALADA DE DISEÑO (kg-vapor/h)</t>
  </si>
  <si>
    <t>-</t>
  </si>
  <si>
    <t>N° 2</t>
  </si>
  <si>
    <t>Caldera N° 2</t>
  </si>
  <si>
    <t>S.S.IQ. N° 077</t>
  </si>
  <si>
    <t>John Thomson Africa PTY Ltd</t>
  </si>
  <si>
    <t>N° 3</t>
  </si>
  <si>
    <t>N° 4</t>
  </si>
  <si>
    <t>N° 5</t>
  </si>
  <si>
    <t>N° 6</t>
  </si>
  <si>
    <t>N° 7</t>
  </si>
  <si>
    <t>N° 8</t>
  </si>
  <si>
    <t>N° 9</t>
  </si>
  <si>
    <t>N° 10</t>
  </si>
  <si>
    <t>Caldera N° 3</t>
  </si>
  <si>
    <t>S.S.IQ. N° 153</t>
  </si>
  <si>
    <t>H.Briones y Cía. Ltda</t>
  </si>
  <si>
    <t>Caldera N° 4</t>
  </si>
  <si>
    <t>S.S.IQ. N° 163</t>
  </si>
  <si>
    <t>York Shipley</t>
  </si>
  <si>
    <t>Caldera N° 6</t>
  </si>
  <si>
    <t>S.S.IQ. N° 155</t>
  </si>
  <si>
    <t>Caldera N° 7</t>
  </si>
  <si>
    <t>S.S.IQ. N° 156</t>
  </si>
  <si>
    <t>Caldera N° 8</t>
  </si>
  <si>
    <t>S.S.IQ. N° 161</t>
  </si>
  <si>
    <t>Caldera N° 9</t>
  </si>
  <si>
    <t>S.S.IQ. N° 168</t>
  </si>
  <si>
    <t>Caldera N° 10</t>
  </si>
  <si>
    <t>S.S.IQ. N° 251</t>
  </si>
  <si>
    <t>CBL 400-1500-150 ST</t>
  </si>
  <si>
    <t>Caldera N° 11</t>
  </si>
  <si>
    <t>S.S.IQ. N° 250</t>
  </si>
  <si>
    <t xml:space="preserve"> </t>
  </si>
  <si>
    <t>En proceso</t>
  </si>
  <si>
    <t>TIPO DE CUANTIFICACIÓN DEL NIVEL DE ACTIVIDAD DE LA FUENTE (EJ CONSUMO DE COMB, PRODUCCIÓN, ETC.)</t>
  </si>
  <si>
    <t>Para estimar la producción de valor y combustible se instalará un flujómetro y un horómetro para las horas de funcionamiento de la caldera. En parelalelo, se llevará un registro diario del stock de combustible, en el caso de fallar ambas, se estimará el consumo del combustible en base a la facturación de combustible de la empresa proveedora</t>
  </si>
  <si>
    <t>FORMA DE IDENTIFICAR EL COMBUSTIBLE CON EL QUE ESTÉ EN FUNC. LA FUENTE</t>
  </si>
  <si>
    <t>No aplica, funcionamiento con Petróleo 6</t>
  </si>
  <si>
    <t>FLUJOMETRO COMBUSTIBLE</t>
  </si>
  <si>
    <t>Certificado de origen</t>
  </si>
  <si>
    <t>Tipo (orificio, boquilla, venturi, etc.)</t>
  </si>
  <si>
    <t>Marca</t>
  </si>
  <si>
    <t>Modelo</t>
  </si>
  <si>
    <t>N° de serie</t>
  </si>
  <si>
    <t>Frecuencia de mantenimiento</t>
  </si>
  <si>
    <t>RESPALDO DE CUANTIFICACIÓN DE COMBUSTIBLE</t>
  </si>
  <si>
    <t>ESTIMACIÓN MATEMÁTICA</t>
  </si>
  <si>
    <t>SISTEMA DE REGISTRO, ALMACENAMIENTO Y MANEJO DE DATOS</t>
  </si>
  <si>
    <t>El operador registra mediante el "REGISTRO DE CUANTIFICACIÓN DE EMISIONES EN CALDERAS" las horas funcionamiento de las calderas y la cantidad de agua que se alimentará la caldera (ANEXO 3)</t>
  </si>
  <si>
    <t>CLASIFICACIÓN CCF DE LA FUENTE</t>
  </si>
  <si>
    <t>EQUIPO DE ABATIMIENTO</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</si>
  <si>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</si>
  <si>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</si>
  <si>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</si>
  <si>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</si>
  <si>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</si>
  <si>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</si>
  <si>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</si>
  <si>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</si>
  <si>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</si>
  <si>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</si>
  <si>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</si>
  <si>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FILTRO DE MANGAS</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</si>
  <si>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</si>
  <si>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</si>
  <si>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</si>
  <si>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</si>
  <si>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</si>
  <si>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</si>
  <si>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</si>
  <si>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</si>
  <si>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</si>
  <si>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</si>
  <si>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</si>
  <si>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</si>
  <si>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</si>
  <si>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Caldera N°3</t>
  </si>
  <si>
    <t>Caldera N°4</t>
  </si>
  <si>
    <t>Caldera N°6</t>
  </si>
  <si>
    <t>Caldera N°7</t>
  </si>
  <si>
    <t>Caldera N°8</t>
  </si>
  <si>
    <t>Caldera N°9</t>
  </si>
  <si>
    <t>Caldera N°10</t>
  </si>
  <si>
    <t>Caldera N°11</t>
  </si>
  <si>
    <t>CIA PESQUERA CAMANCHACA IQUIQUE</t>
  </si>
  <si>
    <t>N/A</t>
  </si>
  <si>
    <t>ANEXO N° 1: ALTERNATIVA N° 10</t>
  </si>
  <si>
    <t>Expediente: DFZ-2016-4872-I-LEY-EI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</si>
</sst>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5"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sz val="9"/>
      <color indexed="81"/>
      <name val="Tahoma"/>
      <family val="2"/>
    </font>
    <font>
      <b/>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15">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Alignment="1">
      <alignment horizontal="center" vertical="center"/>
    </xf>
    <xf numFmtId="0" fontId="0" fillId="0" borderId="0" xfId="0" applyAlignment="1">
      <alignment horizontal="center"/>
    </xf>
    <xf numFmtId="0" fontId="12" fillId="0" borderId="1" xfId="1" applyFont="1" applyFill="1" applyBorder="1" applyAlignment="1">
      <alignment horizontal="center" vertical="center" wrapText="1"/>
    </xf>
    <xf numFmtId="0" fontId="0" fillId="0" borderId="0" xfId="0" applyBorder="1" applyAlignment="1">
      <alignment horizontal="center"/>
    </xf>
    <xf numFmtId="0" fontId="9" fillId="0" borderId="1" xfId="0" applyFont="1" applyFill="1" applyBorder="1" applyAlignment="1">
      <alignment horizontal="center" wrapText="1"/>
    </xf>
    <xf numFmtId="0" fontId="10" fillId="0" borderId="1" xfId="0" applyFont="1" applyFill="1" applyBorder="1" applyAlignment="1">
      <alignment horizontal="center" wrapText="1"/>
    </xf>
    <xf numFmtId="0" fontId="0" fillId="0" borderId="0" xfId="0" applyFill="1" applyAlignment="1">
      <alignment horizontal="center"/>
    </xf>
    <xf numFmtId="0" fontId="2" fillId="0" borderId="1" xfId="0" applyFont="1" applyFill="1" applyBorder="1" applyAlignment="1">
      <alignment horizontal="center" wrapText="1"/>
    </xf>
    <xf numFmtId="0" fontId="3" fillId="0" borderId="1" xfId="0" applyFont="1" applyFill="1" applyBorder="1" applyAlignment="1">
      <alignment horizontal="center" wrapText="1"/>
    </xf>
    <xf numFmtId="0" fontId="2" fillId="0" borderId="1" xfId="0" applyFont="1" applyFill="1" applyBorder="1" applyAlignment="1">
      <alignment horizontal="center" vertical="top"/>
    </xf>
    <xf numFmtId="0" fontId="2" fillId="3" borderId="1" xfId="0" applyFont="1" applyFill="1" applyBorder="1" applyAlignment="1">
      <alignment horizontal="center"/>
    </xf>
    <xf numFmtId="0" fontId="2" fillId="0" borderId="1" xfId="0" applyFont="1" applyBorder="1" applyAlignment="1">
      <alignment horizontal="center"/>
    </xf>
    <xf numFmtId="0" fontId="2" fillId="0" borderId="0" xfId="0" applyFont="1" applyAlignment="1">
      <alignment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center" wrapText="1"/>
    </xf>
    <xf numFmtId="0" fontId="6" fillId="0" borderId="0" xfId="1" applyFont="1" applyAlignment="1">
      <alignment horizontal="center" vertical="center"/>
    </xf>
    <xf numFmtId="0" fontId="2" fillId="0" borderId="1" xfId="0" applyFont="1" applyFill="1" applyBorder="1" applyAlignment="1">
      <alignment horizontal="center" vertical="center" wrapText="1"/>
    </xf>
    <xf numFmtId="14" fontId="9" fillId="0" borderId="1" xfId="0" applyNumberFormat="1" applyFont="1" applyFill="1" applyBorder="1" applyAlignment="1">
      <alignment horizontal="center" wrapText="1"/>
    </xf>
    <xf numFmtId="0" fontId="3" fillId="2" borderId="1" xfId="0" applyFont="1" applyFill="1" applyBorder="1" applyAlignment="1">
      <alignment horizontal="center" vertical="center" wrapText="1"/>
    </xf>
    <xf numFmtId="0" fontId="0" fillId="0" borderId="0" xfId="0"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Alignment="1">
      <alignment horizontal="center" vertical="center" wrapText="1"/>
    </xf>
    <xf numFmtId="0" fontId="14"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1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0" xfId="0" applyFont="1" applyFill="1" applyAlignment="1">
      <alignment horizontal="center" vertical="center" wrapText="1"/>
    </xf>
    <xf numFmtId="0" fontId="12" fillId="0" borderId="0" xfId="0" applyFont="1" applyFill="1" applyBorder="1" applyAlignment="1">
      <alignment horizontal="center" vertical="center" wrapText="1"/>
    </xf>
    <xf numFmtId="0" fontId="14" fillId="0" borderId="0" xfId="0" applyFont="1" applyAlignment="1">
      <alignment horizontal="center" vertical="center" wrapText="1"/>
    </xf>
    <xf numFmtId="0" fontId="1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0" xfId="0" applyFont="1" applyAlignment="1">
      <alignment vertical="center" wrapText="1"/>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0" fontId="0" fillId="0" borderId="0" xfId="0" applyAlignment="1">
      <alignment horizontal="center" vertical="center"/>
    </xf>
    <xf numFmtId="0" fontId="5" fillId="0" borderId="0" xfId="1" applyFont="1" applyBorder="1" applyAlignment="1">
      <alignment horizontal="center" vertical="center"/>
    </xf>
    <xf numFmtId="0" fontId="3" fillId="2" borderId="1" xfId="0" applyFont="1" applyFill="1" applyBorder="1" applyAlignment="1">
      <alignment horizontal="left" vertical="center"/>
    </xf>
    <xf numFmtId="14" fontId="14" fillId="0" borderId="18"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4" fillId="0" borderId="18" xfId="0" applyNumberFormat="1" applyFont="1" applyBorder="1" applyAlignment="1">
      <alignment horizontal="center" vertical="center" wrapText="1"/>
    </xf>
    <xf numFmtId="0" fontId="14" fillId="0" borderId="0" xfId="0" applyFont="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49" fontId="14" fillId="0" borderId="19" xfId="0" applyNumberFormat="1" applyFont="1" applyBorder="1" applyAlignment="1">
      <alignment horizontal="center" vertical="center" wrapText="1"/>
    </xf>
    <xf numFmtId="49" fontId="14" fillId="0" borderId="20" xfId="0" applyNumberFormat="1" applyFont="1" applyBorder="1" applyAlignment="1">
      <alignment horizontal="center" vertic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123825</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8</xdr:col>
      <xdr:colOff>493394</xdr:colOff>
      <xdr:row>0</xdr:row>
      <xdr:rowOff>114300</xdr:rowOff>
    </xdr:from>
    <xdr:to>
      <xdr:col>9</xdr:col>
      <xdr:colOff>704849</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27369" y="114300"/>
          <a:ext cx="706755" cy="717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17610</xdr:rowOff>
    </xdr:from>
    <xdr:to>
      <xdr:col>2</xdr:col>
      <xdr:colOff>1061007</xdr:colOff>
      <xdr:row>6</xdr:row>
      <xdr:rowOff>4907</xdr:rowOff>
    </xdr:to>
    <xdr:pic>
      <xdr:nvPicPr>
        <xdr:cNvPr id="2" name="Imagen 1">
          <a:extLst>
            <a:ext uri="{FF2B5EF4-FFF2-40B4-BE49-F238E27FC236}">
              <a16:creationId xmlns:a16="http://schemas.microsoft.com/office/drawing/2014/main" xmlns="" id="{59DB3C81-6C13-4903-9E53-ED2B8C5DA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9289" y="17610"/>
          <a:ext cx="2921504" cy="8626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Impuestos%20Verdes\Propuestas%20metodologica\Carpetas%20An&#225;lisis%20Propuestas%20Impuestos%20Verdes\Carpeta%20An&#225;lisis%20Propuestas%20N&#176;%209%20(Francisca)\PESQUERA%20CAMANCHACA\UV%205441767%20IQUIQUE\VU%20544176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s>
    <sheetDataSet>
      <sheetData sheetId="0"/>
      <sheetData sheetId="1"/>
      <sheetData sheetId="2">
        <row r="7">
          <cell r="B7" t="str">
            <v>Caldera N° 1</v>
          </cell>
        </row>
        <row r="11">
          <cell r="B11" t="str">
            <v>Caldera N° 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F369"/>
  <sheetViews>
    <sheetView view="pageLayout" topLeftCell="A43" zoomScale="85" zoomScaleNormal="100" zoomScalePageLayoutView="85" workbookViewId="0">
      <selection activeCell="D36" sqref="D36"/>
    </sheetView>
  </sheetViews>
  <sheetFormatPr baseColWidth="10" defaultRowHeight="14.4" x14ac:dyDescent="0.3"/>
  <cols>
    <col min="1" max="1" width="3.44140625" customWidth="1"/>
    <col min="2" max="2" width="21.44140625" customWidth="1"/>
    <col min="3" max="3" width="9.6640625" customWidth="1"/>
    <col min="4" max="4" width="38.6640625" customWidth="1"/>
    <col min="5" max="5" width="17.109375" style="18" customWidth="1"/>
    <col min="6" max="6" width="3.44140625" customWidth="1"/>
  </cols>
  <sheetData>
    <row r="3" spans="4:4" x14ac:dyDescent="0.3">
      <c r="D3" s="1"/>
    </row>
    <row r="20" spans="2:5" ht="15.6" x14ac:dyDescent="0.3">
      <c r="B20" s="68" t="s">
        <v>4</v>
      </c>
      <c r="C20" s="68"/>
      <c r="D20" s="68"/>
      <c r="E20" s="68"/>
    </row>
    <row r="21" spans="2:5" ht="15.6" customHeight="1" x14ac:dyDescent="0.3">
      <c r="B21" s="68"/>
      <c r="C21" s="68"/>
      <c r="D21" s="68"/>
      <c r="E21" s="68"/>
    </row>
    <row r="22" spans="2:5" ht="15.6" customHeight="1" x14ac:dyDescent="0.3">
      <c r="B22" s="75" t="s">
        <v>6</v>
      </c>
      <c r="C22" s="75"/>
      <c r="D22" s="75"/>
      <c r="E22" s="75"/>
    </row>
    <row r="23" spans="2:5" x14ac:dyDescent="0.3">
      <c r="B23" s="75" t="s">
        <v>7</v>
      </c>
      <c r="C23" s="75"/>
      <c r="D23" s="75"/>
      <c r="E23" s="75"/>
    </row>
    <row r="24" spans="2:5" x14ac:dyDescent="0.3">
      <c r="B24" s="9"/>
      <c r="C24" s="9"/>
      <c r="D24" s="9"/>
      <c r="E24" s="17"/>
    </row>
    <row r="25" spans="2:5" x14ac:dyDescent="0.3">
      <c r="B25" s="9"/>
      <c r="C25" s="9"/>
      <c r="D25" s="9"/>
      <c r="E25" s="17"/>
    </row>
    <row r="26" spans="2:5" x14ac:dyDescent="0.3">
      <c r="B26" s="9"/>
      <c r="C26" s="9"/>
      <c r="D26" s="9"/>
      <c r="E26" s="17"/>
    </row>
    <row r="27" spans="2:5" x14ac:dyDescent="0.3">
      <c r="B27" s="9"/>
      <c r="C27" s="75" t="s">
        <v>164</v>
      </c>
      <c r="D27" s="75"/>
      <c r="E27" s="17"/>
    </row>
    <row r="28" spans="2:5" x14ac:dyDescent="0.3">
      <c r="B28" s="9"/>
      <c r="C28" s="9"/>
      <c r="D28" s="9"/>
      <c r="E28" s="17"/>
    </row>
    <row r="29" spans="2:5" x14ac:dyDescent="0.3">
      <c r="B29" s="9"/>
      <c r="C29" s="9"/>
      <c r="D29" s="9"/>
      <c r="E29" s="17"/>
    </row>
    <row r="30" spans="2:5" x14ac:dyDescent="0.3">
      <c r="B30" s="9"/>
      <c r="C30" s="9"/>
      <c r="D30" s="9"/>
      <c r="E30" s="17"/>
    </row>
    <row r="31" spans="2:5" x14ac:dyDescent="0.3">
      <c r="B31" s="9"/>
      <c r="C31" s="9"/>
      <c r="D31" s="14"/>
      <c r="E31" s="17"/>
    </row>
    <row r="32" spans="2:5" ht="70.2" customHeight="1" x14ac:dyDescent="0.3">
      <c r="B32" s="9"/>
      <c r="C32" s="13" t="s">
        <v>50</v>
      </c>
      <c r="D32" s="15"/>
      <c r="E32" s="17"/>
    </row>
    <row r="33" spans="2:5" ht="70.2" customHeight="1" x14ac:dyDescent="0.3">
      <c r="B33" s="9"/>
      <c r="C33" s="12" t="s">
        <v>51</v>
      </c>
      <c r="D33" s="16"/>
      <c r="E33" s="17"/>
    </row>
    <row r="34" spans="2:5" ht="70.2" customHeight="1" x14ac:dyDescent="0.3">
      <c r="B34" s="9"/>
      <c r="C34" s="13" t="s">
        <v>52</v>
      </c>
      <c r="D34" s="15"/>
      <c r="E34" s="17"/>
    </row>
    <row r="35" spans="2:5" x14ac:dyDescent="0.3">
      <c r="B35" s="9"/>
      <c r="C35" s="11"/>
      <c r="D35" s="9"/>
      <c r="E35" s="17"/>
    </row>
    <row r="36" spans="2:5" x14ac:dyDescent="0.3">
      <c r="B36" s="9"/>
      <c r="C36" s="11"/>
      <c r="D36" s="9"/>
      <c r="E36" s="17"/>
    </row>
    <row r="37" spans="2:5" x14ac:dyDescent="0.3">
      <c r="B37" s="9"/>
      <c r="C37" s="11"/>
      <c r="D37" s="9"/>
      <c r="E37" s="17"/>
    </row>
    <row r="38" spans="2:5" x14ac:dyDescent="0.3">
      <c r="B38" s="9"/>
      <c r="C38" s="9"/>
      <c r="D38" s="9"/>
      <c r="E38" s="17"/>
    </row>
    <row r="39" spans="2:5" x14ac:dyDescent="0.3">
      <c r="B39" s="32"/>
      <c r="C39" s="32"/>
      <c r="D39" s="32"/>
      <c r="E39" s="32"/>
    </row>
    <row r="40" spans="2:5" x14ac:dyDescent="0.3">
      <c r="B40" s="76" t="s">
        <v>5</v>
      </c>
      <c r="C40" s="77"/>
      <c r="D40" s="77"/>
      <c r="E40" s="78"/>
    </row>
    <row r="41" spans="2:5" ht="60" customHeight="1" x14ac:dyDescent="0.3">
      <c r="B41" s="69" t="s">
        <v>9</v>
      </c>
      <c r="C41" s="70"/>
      <c r="D41" s="70"/>
      <c r="E41" s="71"/>
    </row>
    <row r="42" spans="2:5" x14ac:dyDescent="0.3">
      <c r="B42" s="72"/>
      <c r="C42" s="73"/>
      <c r="D42" s="73"/>
      <c r="E42" s="74"/>
    </row>
    <row r="43" spans="2:5" x14ac:dyDescent="0.3">
      <c r="B43" s="91"/>
      <c r="C43" s="92"/>
      <c r="D43" s="92"/>
      <c r="E43" s="93"/>
    </row>
    <row r="44" spans="2:5" ht="14.4" customHeight="1" x14ac:dyDescent="0.3">
      <c r="B44" s="85" t="s">
        <v>8</v>
      </c>
      <c r="C44" s="86"/>
      <c r="D44" s="86"/>
      <c r="E44" s="87"/>
    </row>
    <row r="45" spans="2:5" x14ac:dyDescent="0.3">
      <c r="B45" s="85"/>
      <c r="C45" s="86"/>
      <c r="D45" s="86"/>
      <c r="E45" s="87"/>
    </row>
    <row r="46" spans="2:5" x14ac:dyDescent="0.3">
      <c r="B46" s="85"/>
      <c r="C46" s="86"/>
      <c r="D46" s="86"/>
      <c r="E46" s="87"/>
    </row>
    <row r="47" spans="2:5" x14ac:dyDescent="0.3">
      <c r="B47" s="85"/>
      <c r="C47" s="86"/>
      <c r="D47" s="86"/>
      <c r="E47" s="87"/>
    </row>
    <row r="48" spans="2:5" x14ac:dyDescent="0.3">
      <c r="B48" s="85"/>
      <c r="C48" s="86"/>
      <c r="D48" s="86"/>
      <c r="E48" s="87"/>
    </row>
    <row r="49" spans="2:5" x14ac:dyDescent="0.3">
      <c r="B49" s="85"/>
      <c r="C49" s="86"/>
      <c r="D49" s="86"/>
      <c r="E49" s="87"/>
    </row>
    <row r="50" spans="2:5" x14ac:dyDescent="0.3">
      <c r="B50" s="85"/>
      <c r="C50" s="86"/>
      <c r="D50" s="86"/>
      <c r="E50" s="87"/>
    </row>
    <row r="51" spans="2:5" x14ac:dyDescent="0.3">
      <c r="B51" s="88"/>
      <c r="C51" s="89"/>
      <c r="D51" s="89"/>
      <c r="E51" s="90"/>
    </row>
    <row r="52" spans="2:5" x14ac:dyDescent="0.3">
      <c r="B52" s="81"/>
      <c r="C52" s="81"/>
      <c r="D52" s="81"/>
      <c r="E52" s="81"/>
    </row>
    <row r="53" spans="2:5" x14ac:dyDescent="0.3">
      <c r="B53" s="82" t="s">
        <v>10</v>
      </c>
      <c r="C53" s="83"/>
      <c r="D53" s="83"/>
      <c r="E53" s="84"/>
    </row>
    <row r="54" spans="2:5" x14ac:dyDescent="0.3">
      <c r="B54" s="4" t="s">
        <v>11</v>
      </c>
      <c r="C54" s="4"/>
      <c r="D54" s="3"/>
      <c r="E54" s="34">
        <v>42716</v>
      </c>
    </row>
    <row r="55" spans="2:5" x14ac:dyDescent="0.3">
      <c r="B55" s="79" t="s">
        <v>12</v>
      </c>
      <c r="C55" s="79"/>
      <c r="D55" s="79"/>
      <c r="E55" s="21" t="s">
        <v>57</v>
      </c>
    </row>
    <row r="56" spans="2:5" ht="24.6" x14ac:dyDescent="0.3">
      <c r="B56" s="79" t="s">
        <v>13</v>
      </c>
      <c r="C56" s="79"/>
      <c r="D56" s="79"/>
      <c r="E56" s="21" t="s">
        <v>58</v>
      </c>
    </row>
    <row r="57" spans="2:5" ht="24.6" x14ac:dyDescent="0.3">
      <c r="B57" s="79" t="s">
        <v>14</v>
      </c>
      <c r="C57" s="79"/>
      <c r="D57" s="79"/>
      <c r="E57" s="21" t="s">
        <v>59</v>
      </c>
    </row>
    <row r="58" spans="2:5" ht="24.6" x14ac:dyDescent="0.3">
      <c r="B58" s="79" t="s">
        <v>15</v>
      </c>
      <c r="C58" s="79"/>
      <c r="D58" s="79"/>
      <c r="E58" s="21" t="s">
        <v>60</v>
      </c>
    </row>
    <row r="59" spans="2:5" x14ac:dyDescent="0.3">
      <c r="B59" s="80" t="s">
        <v>16</v>
      </c>
      <c r="C59" s="80"/>
      <c r="D59" s="80"/>
      <c r="E59" s="22">
        <v>1</v>
      </c>
    </row>
    <row r="60" spans="2:5" x14ac:dyDescent="0.3">
      <c r="B60" s="2"/>
      <c r="C60" s="2"/>
      <c r="D60" s="2"/>
      <c r="E60" s="23"/>
    </row>
    <row r="61" spans="2:5" x14ac:dyDescent="0.3">
      <c r="B61" s="94" t="s">
        <v>17</v>
      </c>
      <c r="C61" s="94"/>
      <c r="D61" s="94"/>
      <c r="E61" s="94"/>
    </row>
    <row r="62" spans="2:5" ht="21.6" x14ac:dyDescent="0.3">
      <c r="B62" s="79" t="s">
        <v>18</v>
      </c>
      <c r="C62" s="79"/>
      <c r="D62" s="79"/>
      <c r="E62" s="24" t="s">
        <v>161</v>
      </c>
    </row>
    <row r="63" spans="2:5" ht="21.6" x14ac:dyDescent="0.3">
      <c r="B63" s="79" t="s">
        <v>14</v>
      </c>
      <c r="C63" s="79"/>
      <c r="D63" s="79"/>
      <c r="E63" s="24" t="s">
        <v>59</v>
      </c>
    </row>
    <row r="64" spans="2:5" x14ac:dyDescent="0.3">
      <c r="B64" s="79" t="s">
        <v>19</v>
      </c>
      <c r="C64" s="79"/>
      <c r="D64" s="79"/>
      <c r="E64" s="24">
        <v>5441767</v>
      </c>
    </row>
    <row r="65" spans="2:5" x14ac:dyDescent="0.3">
      <c r="B65" s="79" t="s">
        <v>20</v>
      </c>
      <c r="C65" s="79"/>
      <c r="D65" s="79"/>
      <c r="E65" s="24" t="s">
        <v>61</v>
      </c>
    </row>
    <row r="66" spans="2:5" x14ac:dyDescent="0.3">
      <c r="B66" s="95" t="s">
        <v>21</v>
      </c>
      <c r="C66" s="95"/>
      <c r="D66" s="95"/>
      <c r="E66" s="24">
        <v>1</v>
      </c>
    </row>
    <row r="67" spans="2:5" ht="28.5" customHeight="1" x14ac:dyDescent="0.3">
      <c r="B67" s="79" t="s">
        <v>22</v>
      </c>
      <c r="C67" s="79"/>
      <c r="D67" s="79"/>
      <c r="E67" s="25" t="s">
        <v>62</v>
      </c>
    </row>
    <row r="68" spans="2:5" x14ac:dyDescent="0.3">
      <c r="B68" s="79" t="s">
        <v>15</v>
      </c>
      <c r="C68" s="79"/>
      <c r="D68" s="79"/>
      <c r="E68" s="24" t="s">
        <v>63</v>
      </c>
    </row>
    <row r="69" spans="2:5" x14ac:dyDescent="0.3">
      <c r="B69" s="79" t="s">
        <v>23</v>
      </c>
      <c r="C69" s="79"/>
      <c r="D69" s="79"/>
      <c r="E69" s="24" t="s">
        <v>64</v>
      </c>
    </row>
    <row r="70" spans="2:5" x14ac:dyDescent="0.3">
      <c r="B70" s="80" t="s">
        <v>24</v>
      </c>
      <c r="C70" s="80"/>
      <c r="D70" s="80"/>
      <c r="E70" s="24">
        <v>10</v>
      </c>
    </row>
    <row r="71" spans="2:5" x14ac:dyDescent="0.3">
      <c r="B71" s="80" t="s">
        <v>25</v>
      </c>
      <c r="C71" s="80"/>
      <c r="D71" s="80"/>
      <c r="E71" s="24">
        <v>0</v>
      </c>
    </row>
    <row r="72" spans="2:5" x14ac:dyDescent="0.3">
      <c r="B72" s="80" t="s">
        <v>26</v>
      </c>
      <c r="C72" s="80"/>
      <c r="D72" s="80"/>
      <c r="E72" s="24">
        <v>0</v>
      </c>
    </row>
    <row r="73" spans="2:5" x14ac:dyDescent="0.3">
      <c r="B73" s="80" t="s">
        <v>27</v>
      </c>
      <c r="C73" s="80"/>
      <c r="D73" s="80"/>
      <c r="E73" s="24">
        <v>10</v>
      </c>
    </row>
    <row r="75" spans="2:5" x14ac:dyDescent="0.3">
      <c r="B75" s="53" t="s">
        <v>39</v>
      </c>
      <c r="C75" s="54"/>
      <c r="D75" s="54"/>
      <c r="E75" s="55"/>
    </row>
    <row r="76" spans="2:5" x14ac:dyDescent="0.3">
      <c r="B76" s="27" t="s">
        <v>53</v>
      </c>
      <c r="C76" s="27" t="s">
        <v>54</v>
      </c>
      <c r="D76" s="27" t="s">
        <v>55</v>
      </c>
      <c r="E76" s="27" t="s">
        <v>56</v>
      </c>
    </row>
    <row r="77" spans="2:5" x14ac:dyDescent="0.3">
      <c r="B77" s="28" t="s">
        <v>65</v>
      </c>
      <c r="C77" s="28">
        <v>38</v>
      </c>
      <c r="D77" s="28">
        <v>2011</v>
      </c>
      <c r="E77" s="28">
        <v>1</v>
      </c>
    </row>
    <row r="78" spans="2:5" x14ac:dyDescent="0.3">
      <c r="B78" s="28" t="s">
        <v>65</v>
      </c>
      <c r="C78" s="28">
        <v>148</v>
      </c>
      <c r="D78" s="28">
        <v>2004</v>
      </c>
      <c r="E78" s="28">
        <v>1</v>
      </c>
    </row>
    <row r="79" spans="2:5" x14ac:dyDescent="0.3">
      <c r="B79" s="28" t="s">
        <v>65</v>
      </c>
      <c r="C79" s="28">
        <v>51</v>
      </c>
      <c r="D79" s="28">
        <v>2006</v>
      </c>
      <c r="E79" s="28">
        <v>1</v>
      </c>
    </row>
    <row r="80" spans="2:5" x14ac:dyDescent="0.3">
      <c r="B80" s="28" t="s">
        <v>65</v>
      </c>
      <c r="C80" s="28">
        <v>89</v>
      </c>
      <c r="D80" s="28">
        <v>2006</v>
      </c>
      <c r="E80" s="28">
        <v>1</v>
      </c>
    </row>
    <row r="81" spans="2:5" x14ac:dyDescent="0.3">
      <c r="B81" s="28" t="s">
        <v>65</v>
      </c>
      <c r="C81" s="28">
        <v>149</v>
      </c>
      <c r="D81" s="28">
        <v>2013</v>
      </c>
      <c r="E81" s="28">
        <v>1</v>
      </c>
    </row>
    <row r="82" spans="2:5" x14ac:dyDescent="0.3">
      <c r="B82" s="20"/>
      <c r="C82" s="20"/>
      <c r="D82" s="20"/>
      <c r="E82" s="20"/>
    </row>
    <row r="83" spans="2:5" ht="15.6" x14ac:dyDescent="0.3">
      <c r="B83" s="68" t="s">
        <v>4</v>
      </c>
      <c r="C83" s="68"/>
      <c r="D83" s="68"/>
      <c r="E83" s="68"/>
    </row>
    <row r="84" spans="2:5" x14ac:dyDescent="0.3">
      <c r="B84" s="6" t="s">
        <v>46</v>
      </c>
      <c r="C84" s="7"/>
      <c r="D84" s="8"/>
      <c r="E84" s="5" t="s">
        <v>66</v>
      </c>
    </row>
    <row r="85" spans="2:5" x14ac:dyDescent="0.3">
      <c r="B85" s="56" t="s">
        <v>44</v>
      </c>
      <c r="C85" s="57"/>
      <c r="D85" s="58"/>
      <c r="E85" s="19" t="s">
        <v>67</v>
      </c>
    </row>
    <row r="86" spans="2:5" x14ac:dyDescent="0.3">
      <c r="B86" s="56" t="s">
        <v>28</v>
      </c>
      <c r="C86" s="57"/>
      <c r="D86" s="58"/>
      <c r="E86" s="24" t="s">
        <v>68</v>
      </c>
    </row>
    <row r="87" spans="2:5" x14ac:dyDescent="0.3">
      <c r="B87" s="59" t="s">
        <v>45</v>
      </c>
      <c r="C87" s="60"/>
      <c r="D87" s="61"/>
      <c r="E87" s="24" t="s">
        <v>69</v>
      </c>
    </row>
    <row r="88" spans="2:5" x14ac:dyDescent="0.3">
      <c r="B88" s="65" t="s">
        <v>29</v>
      </c>
      <c r="C88" s="66"/>
      <c r="D88" s="67"/>
      <c r="E88" s="26">
        <v>10200401</v>
      </c>
    </row>
    <row r="89" spans="2:5" x14ac:dyDescent="0.3">
      <c r="B89" s="59" t="s">
        <v>30</v>
      </c>
      <c r="C89" s="60"/>
      <c r="D89" s="61"/>
      <c r="E89" s="24" t="s">
        <v>70</v>
      </c>
    </row>
    <row r="90" spans="2:5" x14ac:dyDescent="0.3">
      <c r="B90" s="56" t="s">
        <v>3</v>
      </c>
      <c r="C90" s="57"/>
      <c r="D90" s="58"/>
      <c r="E90" s="24" t="s">
        <v>71</v>
      </c>
    </row>
    <row r="91" spans="2:5" ht="14.4" customHeight="1" x14ac:dyDescent="0.3">
      <c r="B91" s="56" t="s">
        <v>31</v>
      </c>
      <c r="C91" s="57"/>
      <c r="D91" s="58"/>
      <c r="E91" s="24">
        <v>1992</v>
      </c>
    </row>
    <row r="92" spans="2:5" x14ac:dyDescent="0.3">
      <c r="B92" s="56" t="s">
        <v>32</v>
      </c>
      <c r="C92" s="57"/>
      <c r="D92" s="58"/>
      <c r="E92" s="24" t="s">
        <v>64</v>
      </c>
    </row>
    <row r="93" spans="2:5" x14ac:dyDescent="0.3">
      <c r="B93" s="56" t="s">
        <v>33</v>
      </c>
      <c r="C93" s="57"/>
      <c r="D93" s="58"/>
      <c r="E93" s="24" t="s">
        <v>73</v>
      </c>
    </row>
    <row r="94" spans="2:5" x14ac:dyDescent="0.3">
      <c r="B94" s="56" t="s">
        <v>34</v>
      </c>
      <c r="C94" s="57"/>
      <c r="D94" s="58"/>
      <c r="E94" s="24" t="s">
        <v>77</v>
      </c>
    </row>
    <row r="95" spans="2:5" x14ac:dyDescent="0.3">
      <c r="B95" s="62" t="s">
        <v>35</v>
      </c>
      <c r="C95" s="63"/>
      <c r="D95" s="64"/>
      <c r="E95" s="24" t="s">
        <v>77</v>
      </c>
    </row>
    <row r="96" spans="2:5" x14ac:dyDescent="0.3">
      <c r="B96" s="59" t="s">
        <v>36</v>
      </c>
      <c r="C96" s="60"/>
      <c r="D96" s="61"/>
      <c r="E96" s="24" t="s">
        <v>77</v>
      </c>
    </row>
    <row r="97" spans="2:5" x14ac:dyDescent="0.3">
      <c r="B97" s="59" t="s">
        <v>37</v>
      </c>
      <c r="C97" s="60"/>
      <c r="D97" s="61"/>
      <c r="E97" s="31" t="s">
        <v>64</v>
      </c>
    </row>
    <row r="98" spans="2:5" x14ac:dyDescent="0.3">
      <c r="B98" s="59" t="s">
        <v>76</v>
      </c>
      <c r="C98" s="60"/>
      <c r="D98" s="61"/>
      <c r="E98" s="24">
        <v>11500</v>
      </c>
    </row>
    <row r="99" spans="2:5" x14ac:dyDescent="0.3">
      <c r="B99" s="59" t="s">
        <v>38</v>
      </c>
      <c r="C99" s="60"/>
      <c r="D99" s="61"/>
      <c r="E99" s="24" t="s">
        <v>74</v>
      </c>
    </row>
    <row r="100" spans="2:5" x14ac:dyDescent="0.3">
      <c r="B100" s="56" t="s">
        <v>40</v>
      </c>
      <c r="C100" s="57"/>
      <c r="D100" s="58"/>
      <c r="E100" s="24" t="s">
        <v>75</v>
      </c>
    </row>
    <row r="101" spans="2:5" x14ac:dyDescent="0.3">
      <c r="B101" s="56" t="s">
        <v>41</v>
      </c>
      <c r="C101" s="57"/>
      <c r="D101" s="58"/>
      <c r="E101" s="24" t="s">
        <v>77</v>
      </c>
    </row>
    <row r="102" spans="2:5" x14ac:dyDescent="0.3">
      <c r="B102" s="56" t="s">
        <v>42</v>
      </c>
      <c r="C102" s="57"/>
      <c r="D102" s="58"/>
      <c r="E102" s="24" t="s">
        <v>77</v>
      </c>
    </row>
    <row r="103" spans="2:5" x14ac:dyDescent="0.3">
      <c r="B103" s="56" t="s">
        <v>43</v>
      </c>
      <c r="C103" s="57"/>
      <c r="D103" s="58"/>
      <c r="E103" s="24" t="s">
        <v>77</v>
      </c>
    </row>
    <row r="105" spans="2:5" x14ac:dyDescent="0.3">
      <c r="B105" s="6" t="s">
        <v>46</v>
      </c>
      <c r="C105" s="7"/>
      <c r="D105" s="8"/>
      <c r="E105" s="5" t="s">
        <v>78</v>
      </c>
    </row>
    <row r="106" spans="2:5" x14ac:dyDescent="0.3">
      <c r="B106" s="56" t="s">
        <v>44</v>
      </c>
      <c r="C106" s="57"/>
      <c r="D106" s="58"/>
      <c r="E106" s="19" t="s">
        <v>67</v>
      </c>
    </row>
    <row r="107" spans="2:5" x14ac:dyDescent="0.3">
      <c r="B107" s="56" t="s">
        <v>28</v>
      </c>
      <c r="C107" s="57"/>
      <c r="D107" s="58"/>
      <c r="E107" s="24" t="s">
        <v>79</v>
      </c>
    </row>
    <row r="108" spans="2:5" x14ac:dyDescent="0.3">
      <c r="B108" s="59" t="s">
        <v>45</v>
      </c>
      <c r="C108" s="60"/>
      <c r="D108" s="61"/>
      <c r="E108" s="24" t="s">
        <v>80</v>
      </c>
    </row>
    <row r="109" spans="2:5" x14ac:dyDescent="0.3">
      <c r="B109" s="65" t="s">
        <v>29</v>
      </c>
      <c r="C109" s="66"/>
      <c r="D109" s="67"/>
      <c r="E109" s="26">
        <v>10200401</v>
      </c>
    </row>
    <row r="110" spans="2:5" ht="21.6" x14ac:dyDescent="0.3">
      <c r="B110" s="59" t="s">
        <v>30</v>
      </c>
      <c r="C110" s="60"/>
      <c r="D110" s="61"/>
      <c r="E110" s="24" t="s">
        <v>81</v>
      </c>
    </row>
    <row r="111" spans="2:5" x14ac:dyDescent="0.3">
      <c r="B111" s="56" t="s">
        <v>3</v>
      </c>
      <c r="C111" s="57"/>
      <c r="D111" s="58"/>
      <c r="E111" s="24" t="s">
        <v>71</v>
      </c>
    </row>
    <row r="112" spans="2:5" x14ac:dyDescent="0.3">
      <c r="B112" s="56" t="s">
        <v>31</v>
      </c>
      <c r="C112" s="57"/>
      <c r="D112" s="58"/>
      <c r="E112" s="24">
        <v>1968</v>
      </c>
    </row>
    <row r="113" spans="2:5" x14ac:dyDescent="0.3">
      <c r="B113" s="56" t="s">
        <v>32</v>
      </c>
      <c r="C113" s="57"/>
      <c r="D113" s="58"/>
      <c r="E113" s="24" t="s">
        <v>64</v>
      </c>
    </row>
    <row r="114" spans="2:5" x14ac:dyDescent="0.3">
      <c r="B114" s="56" t="s">
        <v>33</v>
      </c>
      <c r="C114" s="57"/>
      <c r="D114" s="58"/>
      <c r="E114" s="24" t="s">
        <v>73</v>
      </c>
    </row>
    <row r="115" spans="2:5" x14ac:dyDescent="0.3">
      <c r="B115" s="56" t="s">
        <v>34</v>
      </c>
      <c r="C115" s="57"/>
      <c r="D115" s="58"/>
      <c r="E115" s="31" t="s">
        <v>77</v>
      </c>
    </row>
    <row r="116" spans="2:5" x14ac:dyDescent="0.3">
      <c r="B116" s="62" t="s">
        <v>35</v>
      </c>
      <c r="C116" s="63"/>
      <c r="D116" s="64"/>
      <c r="E116" s="31" t="s">
        <v>77</v>
      </c>
    </row>
    <row r="117" spans="2:5" x14ac:dyDescent="0.3">
      <c r="B117" s="59" t="s">
        <v>36</v>
      </c>
      <c r="C117" s="60"/>
      <c r="D117" s="61"/>
      <c r="E117" s="31" t="s">
        <v>77</v>
      </c>
    </row>
    <row r="118" spans="2:5" x14ac:dyDescent="0.3">
      <c r="B118" s="59" t="s">
        <v>37</v>
      </c>
      <c r="C118" s="60"/>
      <c r="D118" s="61"/>
      <c r="E118" s="24" t="s">
        <v>64</v>
      </c>
    </row>
    <row r="119" spans="2:5" x14ac:dyDescent="0.3">
      <c r="B119" s="59" t="s">
        <v>76</v>
      </c>
      <c r="C119" s="60"/>
      <c r="D119" s="61"/>
      <c r="E119" s="24">
        <v>9500</v>
      </c>
    </row>
    <row r="120" spans="2:5" x14ac:dyDescent="0.3">
      <c r="B120" s="59" t="s">
        <v>38</v>
      </c>
      <c r="C120" s="60"/>
      <c r="D120" s="61"/>
      <c r="E120" s="24" t="s">
        <v>74</v>
      </c>
    </row>
    <row r="121" spans="2:5" x14ac:dyDescent="0.3">
      <c r="B121" s="56" t="s">
        <v>40</v>
      </c>
      <c r="C121" s="57"/>
      <c r="D121" s="58"/>
      <c r="E121" s="24" t="s">
        <v>75</v>
      </c>
    </row>
    <row r="122" spans="2:5" x14ac:dyDescent="0.3">
      <c r="B122" s="56" t="s">
        <v>41</v>
      </c>
      <c r="C122" s="57"/>
      <c r="D122" s="58"/>
      <c r="E122" s="24" t="s">
        <v>77</v>
      </c>
    </row>
    <row r="123" spans="2:5" x14ac:dyDescent="0.3">
      <c r="B123" s="56" t="s">
        <v>42</v>
      </c>
      <c r="C123" s="57"/>
      <c r="D123" s="58"/>
      <c r="E123" s="24" t="s">
        <v>77</v>
      </c>
    </row>
    <row r="124" spans="2:5" x14ac:dyDescent="0.3">
      <c r="B124" s="56" t="s">
        <v>43</v>
      </c>
      <c r="C124" s="57"/>
      <c r="D124" s="58"/>
      <c r="E124" s="24" t="s">
        <v>77</v>
      </c>
    </row>
    <row r="132" spans="2:5" ht="15.6" x14ac:dyDescent="0.3">
      <c r="B132" s="68" t="s">
        <v>4</v>
      </c>
      <c r="C132" s="68"/>
      <c r="D132" s="68"/>
      <c r="E132" s="68"/>
    </row>
    <row r="133" spans="2:5" x14ac:dyDescent="0.3">
      <c r="B133" s="6" t="s">
        <v>46</v>
      </c>
      <c r="C133" s="7"/>
      <c r="D133" s="8"/>
      <c r="E133" s="5" t="s">
        <v>82</v>
      </c>
    </row>
    <row r="134" spans="2:5" x14ac:dyDescent="0.3">
      <c r="B134" s="56" t="s">
        <v>44</v>
      </c>
      <c r="C134" s="57"/>
      <c r="D134" s="58"/>
      <c r="E134" s="19" t="s">
        <v>67</v>
      </c>
    </row>
    <row r="135" spans="2:5" x14ac:dyDescent="0.3">
      <c r="B135" s="56" t="s">
        <v>28</v>
      </c>
      <c r="C135" s="57"/>
      <c r="D135" s="58"/>
      <c r="E135" s="24" t="s">
        <v>90</v>
      </c>
    </row>
    <row r="136" spans="2:5" x14ac:dyDescent="0.3">
      <c r="B136" s="59" t="s">
        <v>45</v>
      </c>
      <c r="C136" s="60"/>
      <c r="D136" s="61"/>
      <c r="E136" s="24" t="s">
        <v>91</v>
      </c>
    </row>
    <row r="137" spans="2:5" x14ac:dyDescent="0.3">
      <c r="B137" s="65" t="s">
        <v>29</v>
      </c>
      <c r="C137" s="66"/>
      <c r="D137" s="67"/>
      <c r="E137" s="26">
        <v>10200401</v>
      </c>
    </row>
    <row r="138" spans="2:5" x14ac:dyDescent="0.3">
      <c r="B138" s="59" t="s">
        <v>30</v>
      </c>
      <c r="C138" s="60"/>
      <c r="D138" s="61"/>
      <c r="E138" s="24" t="s">
        <v>92</v>
      </c>
    </row>
    <row r="139" spans="2:5" x14ac:dyDescent="0.3">
      <c r="B139" s="56" t="s">
        <v>3</v>
      </c>
      <c r="C139" s="57"/>
      <c r="D139" s="58"/>
      <c r="E139" s="24" t="s">
        <v>71</v>
      </c>
    </row>
    <row r="140" spans="2:5" x14ac:dyDescent="0.3">
      <c r="B140" s="56" t="s">
        <v>31</v>
      </c>
      <c r="C140" s="57"/>
      <c r="D140" s="58"/>
      <c r="E140" s="24">
        <v>1989</v>
      </c>
    </row>
    <row r="141" spans="2:5" x14ac:dyDescent="0.3">
      <c r="B141" s="56" t="s">
        <v>32</v>
      </c>
      <c r="C141" s="57"/>
      <c r="D141" s="58"/>
      <c r="E141" s="24" t="s">
        <v>64</v>
      </c>
    </row>
    <row r="142" spans="2:5" x14ac:dyDescent="0.3">
      <c r="B142" s="56" t="s">
        <v>33</v>
      </c>
      <c r="C142" s="57"/>
      <c r="D142" s="58"/>
      <c r="E142" s="24" t="s">
        <v>73</v>
      </c>
    </row>
    <row r="143" spans="2:5" x14ac:dyDescent="0.3">
      <c r="B143" s="56" t="s">
        <v>34</v>
      </c>
      <c r="C143" s="57"/>
      <c r="D143" s="58"/>
      <c r="E143" s="31" t="s">
        <v>77</v>
      </c>
    </row>
    <row r="144" spans="2:5" x14ac:dyDescent="0.3">
      <c r="B144" s="62" t="s">
        <v>35</v>
      </c>
      <c r="C144" s="63"/>
      <c r="D144" s="64"/>
      <c r="E144" s="31" t="s">
        <v>77</v>
      </c>
    </row>
    <row r="145" spans="2:5" x14ac:dyDescent="0.3">
      <c r="B145" s="59" t="s">
        <v>36</v>
      </c>
      <c r="C145" s="60"/>
      <c r="D145" s="61"/>
      <c r="E145" s="31" t="s">
        <v>77</v>
      </c>
    </row>
    <row r="146" spans="2:5" x14ac:dyDescent="0.3">
      <c r="B146" s="59" t="s">
        <v>37</v>
      </c>
      <c r="C146" s="60"/>
      <c r="D146" s="61"/>
      <c r="E146" s="24" t="s">
        <v>64</v>
      </c>
    </row>
    <row r="147" spans="2:5" x14ac:dyDescent="0.3">
      <c r="B147" s="59" t="s">
        <v>76</v>
      </c>
      <c r="C147" s="60"/>
      <c r="D147" s="61"/>
      <c r="E147" s="24">
        <v>12242</v>
      </c>
    </row>
    <row r="148" spans="2:5" x14ac:dyDescent="0.3">
      <c r="B148" s="59" t="s">
        <v>38</v>
      </c>
      <c r="C148" s="60"/>
      <c r="D148" s="61"/>
      <c r="E148" s="24" t="s">
        <v>74</v>
      </c>
    </row>
    <row r="149" spans="2:5" x14ac:dyDescent="0.3">
      <c r="B149" s="56" t="s">
        <v>40</v>
      </c>
      <c r="C149" s="57"/>
      <c r="D149" s="58"/>
      <c r="E149" s="24" t="s">
        <v>75</v>
      </c>
    </row>
    <row r="150" spans="2:5" x14ac:dyDescent="0.3">
      <c r="B150" s="56" t="s">
        <v>41</v>
      </c>
      <c r="C150" s="57"/>
      <c r="D150" s="58"/>
      <c r="E150" s="24" t="s">
        <v>77</v>
      </c>
    </row>
    <row r="151" spans="2:5" x14ac:dyDescent="0.3">
      <c r="B151" s="56" t="s">
        <v>42</v>
      </c>
      <c r="C151" s="57"/>
      <c r="D151" s="58"/>
      <c r="E151" s="24" t="s">
        <v>77</v>
      </c>
    </row>
    <row r="152" spans="2:5" x14ac:dyDescent="0.3">
      <c r="B152" s="56" t="s">
        <v>43</v>
      </c>
      <c r="C152" s="57"/>
      <c r="D152" s="58"/>
      <c r="E152" s="24" t="s">
        <v>77</v>
      </c>
    </row>
    <row r="154" spans="2:5" x14ac:dyDescent="0.3">
      <c r="B154" s="6" t="s">
        <v>46</v>
      </c>
      <c r="C154" s="7"/>
      <c r="D154" s="8"/>
      <c r="E154" s="5" t="s">
        <v>83</v>
      </c>
    </row>
    <row r="155" spans="2:5" x14ac:dyDescent="0.3">
      <c r="B155" s="56" t="s">
        <v>44</v>
      </c>
      <c r="C155" s="57"/>
      <c r="D155" s="58"/>
      <c r="E155" s="19" t="s">
        <v>67</v>
      </c>
    </row>
    <row r="156" spans="2:5" x14ac:dyDescent="0.3">
      <c r="B156" s="56" t="s">
        <v>28</v>
      </c>
      <c r="C156" s="57"/>
      <c r="D156" s="58"/>
      <c r="E156" s="24" t="s">
        <v>93</v>
      </c>
    </row>
    <row r="157" spans="2:5" x14ac:dyDescent="0.3">
      <c r="B157" s="59" t="s">
        <v>45</v>
      </c>
      <c r="C157" s="60"/>
      <c r="D157" s="61"/>
      <c r="E157" s="24" t="s">
        <v>94</v>
      </c>
    </row>
    <row r="158" spans="2:5" x14ac:dyDescent="0.3">
      <c r="B158" s="65" t="s">
        <v>29</v>
      </c>
      <c r="C158" s="66"/>
      <c r="D158" s="67"/>
      <c r="E158" s="26">
        <v>10200401</v>
      </c>
    </row>
    <row r="159" spans="2:5" x14ac:dyDescent="0.3">
      <c r="B159" s="59" t="s">
        <v>30</v>
      </c>
      <c r="C159" s="60"/>
      <c r="D159" s="61"/>
      <c r="E159" s="24" t="s">
        <v>95</v>
      </c>
    </row>
    <row r="160" spans="2:5" x14ac:dyDescent="0.3">
      <c r="B160" s="56" t="s">
        <v>3</v>
      </c>
      <c r="C160" s="57"/>
      <c r="D160" s="58"/>
      <c r="E160" s="24" t="s">
        <v>71</v>
      </c>
    </row>
    <row r="161" spans="2:5" x14ac:dyDescent="0.3">
      <c r="B161" s="56" t="s">
        <v>31</v>
      </c>
      <c r="C161" s="57"/>
      <c r="D161" s="58"/>
      <c r="E161" s="24">
        <v>1974</v>
      </c>
    </row>
    <row r="162" spans="2:5" x14ac:dyDescent="0.3">
      <c r="B162" s="56" t="s">
        <v>32</v>
      </c>
      <c r="C162" s="57"/>
      <c r="D162" s="58"/>
      <c r="E162" s="24" t="s">
        <v>64</v>
      </c>
    </row>
    <row r="163" spans="2:5" x14ac:dyDescent="0.3">
      <c r="B163" s="56" t="s">
        <v>33</v>
      </c>
      <c r="C163" s="57"/>
      <c r="D163" s="58"/>
      <c r="E163" s="24" t="s">
        <v>73</v>
      </c>
    </row>
    <row r="164" spans="2:5" x14ac:dyDescent="0.3">
      <c r="B164" s="56" t="s">
        <v>34</v>
      </c>
      <c r="C164" s="57"/>
      <c r="D164" s="58"/>
      <c r="E164" s="31" t="s">
        <v>77</v>
      </c>
    </row>
    <row r="165" spans="2:5" x14ac:dyDescent="0.3">
      <c r="B165" s="62" t="s">
        <v>35</v>
      </c>
      <c r="C165" s="63"/>
      <c r="D165" s="64"/>
      <c r="E165" s="31" t="s">
        <v>77</v>
      </c>
    </row>
    <row r="166" spans="2:5" x14ac:dyDescent="0.3">
      <c r="B166" s="59" t="s">
        <v>36</v>
      </c>
      <c r="C166" s="60"/>
      <c r="D166" s="61"/>
      <c r="E166" s="31" t="s">
        <v>77</v>
      </c>
    </row>
    <row r="167" spans="2:5" x14ac:dyDescent="0.3">
      <c r="B167" s="59" t="s">
        <v>37</v>
      </c>
      <c r="C167" s="60"/>
      <c r="D167" s="61"/>
      <c r="E167" s="24" t="s">
        <v>64</v>
      </c>
    </row>
    <row r="168" spans="2:5" x14ac:dyDescent="0.3">
      <c r="B168" s="59" t="s">
        <v>76</v>
      </c>
      <c r="C168" s="60"/>
      <c r="D168" s="61"/>
      <c r="E168" s="24">
        <v>10000</v>
      </c>
    </row>
    <row r="169" spans="2:5" x14ac:dyDescent="0.3">
      <c r="B169" s="59" t="s">
        <v>38</v>
      </c>
      <c r="C169" s="60"/>
      <c r="D169" s="61"/>
      <c r="E169" s="24" t="s">
        <v>74</v>
      </c>
    </row>
    <row r="170" spans="2:5" x14ac:dyDescent="0.3">
      <c r="B170" s="56" t="s">
        <v>40</v>
      </c>
      <c r="C170" s="57"/>
      <c r="D170" s="58"/>
      <c r="E170" s="24" t="s">
        <v>75</v>
      </c>
    </row>
    <row r="171" spans="2:5" x14ac:dyDescent="0.3">
      <c r="B171" s="56" t="s">
        <v>41</v>
      </c>
      <c r="C171" s="57"/>
      <c r="D171" s="58"/>
      <c r="E171" s="24" t="s">
        <v>77</v>
      </c>
    </row>
    <row r="172" spans="2:5" x14ac:dyDescent="0.3">
      <c r="B172" s="56" t="s">
        <v>42</v>
      </c>
      <c r="C172" s="57"/>
      <c r="D172" s="58"/>
      <c r="E172" s="24" t="s">
        <v>77</v>
      </c>
    </row>
    <row r="173" spans="2:5" x14ac:dyDescent="0.3">
      <c r="B173" s="56" t="s">
        <v>43</v>
      </c>
      <c r="C173" s="57"/>
      <c r="D173" s="58"/>
      <c r="E173" s="24" t="s">
        <v>77</v>
      </c>
    </row>
    <row r="181" spans="2:5" ht="15.6" x14ac:dyDescent="0.3">
      <c r="B181" s="68" t="s">
        <v>4</v>
      </c>
      <c r="C181" s="68"/>
      <c r="D181" s="68"/>
      <c r="E181" s="68"/>
    </row>
    <row r="182" spans="2:5" x14ac:dyDescent="0.3">
      <c r="B182" s="6" t="s">
        <v>46</v>
      </c>
      <c r="C182" s="7"/>
      <c r="D182" s="8"/>
      <c r="E182" s="5" t="s">
        <v>84</v>
      </c>
    </row>
    <row r="183" spans="2:5" x14ac:dyDescent="0.3">
      <c r="B183" s="56" t="s">
        <v>44</v>
      </c>
      <c r="C183" s="57"/>
      <c r="D183" s="58"/>
      <c r="E183" s="19" t="s">
        <v>67</v>
      </c>
    </row>
    <row r="184" spans="2:5" x14ac:dyDescent="0.3">
      <c r="B184" s="56" t="s">
        <v>28</v>
      </c>
      <c r="C184" s="57"/>
      <c r="D184" s="58"/>
      <c r="E184" s="24" t="s">
        <v>96</v>
      </c>
    </row>
    <row r="185" spans="2:5" x14ac:dyDescent="0.3">
      <c r="B185" s="59" t="s">
        <v>45</v>
      </c>
      <c r="C185" s="60"/>
      <c r="D185" s="61"/>
      <c r="E185" s="24" t="s">
        <v>97</v>
      </c>
    </row>
    <row r="186" spans="2:5" x14ac:dyDescent="0.3">
      <c r="B186" s="65" t="s">
        <v>29</v>
      </c>
      <c r="C186" s="66"/>
      <c r="D186" s="67"/>
      <c r="E186" s="26">
        <v>10200401</v>
      </c>
    </row>
    <row r="187" spans="2:5" x14ac:dyDescent="0.3">
      <c r="B187" s="59" t="s">
        <v>30</v>
      </c>
      <c r="C187" s="60"/>
      <c r="D187" s="61"/>
      <c r="E187" s="24" t="s">
        <v>70</v>
      </c>
    </row>
    <row r="188" spans="2:5" x14ac:dyDescent="0.3">
      <c r="B188" s="56" t="s">
        <v>3</v>
      </c>
      <c r="C188" s="57"/>
      <c r="D188" s="58"/>
      <c r="E188" s="24" t="s">
        <v>71</v>
      </c>
    </row>
    <row r="189" spans="2:5" x14ac:dyDescent="0.3">
      <c r="B189" s="56" t="s">
        <v>31</v>
      </c>
      <c r="C189" s="57"/>
      <c r="D189" s="58"/>
      <c r="E189" s="24">
        <v>1992</v>
      </c>
    </row>
    <row r="190" spans="2:5" x14ac:dyDescent="0.3">
      <c r="B190" s="56" t="s">
        <v>32</v>
      </c>
      <c r="C190" s="57"/>
      <c r="D190" s="58"/>
      <c r="E190" s="24" t="s">
        <v>64</v>
      </c>
    </row>
    <row r="191" spans="2:5" x14ac:dyDescent="0.3">
      <c r="B191" s="56" t="s">
        <v>33</v>
      </c>
      <c r="C191" s="57"/>
      <c r="D191" s="58"/>
      <c r="E191" s="24" t="s">
        <v>73</v>
      </c>
    </row>
    <row r="192" spans="2:5" x14ac:dyDescent="0.3">
      <c r="B192" s="56" t="s">
        <v>34</v>
      </c>
      <c r="C192" s="57"/>
      <c r="D192" s="58"/>
      <c r="E192" s="31" t="s">
        <v>77</v>
      </c>
    </row>
    <row r="193" spans="2:5" x14ac:dyDescent="0.3">
      <c r="B193" s="62" t="s">
        <v>35</v>
      </c>
      <c r="C193" s="63"/>
      <c r="D193" s="64"/>
      <c r="E193" s="31" t="s">
        <v>77</v>
      </c>
    </row>
    <row r="194" spans="2:5" x14ac:dyDescent="0.3">
      <c r="B194" s="59" t="s">
        <v>36</v>
      </c>
      <c r="C194" s="60"/>
      <c r="D194" s="61"/>
      <c r="E194" s="31" t="s">
        <v>77</v>
      </c>
    </row>
    <row r="195" spans="2:5" x14ac:dyDescent="0.3">
      <c r="B195" s="59" t="s">
        <v>37</v>
      </c>
      <c r="C195" s="60"/>
      <c r="D195" s="61"/>
      <c r="E195" s="24" t="s">
        <v>64</v>
      </c>
    </row>
    <row r="196" spans="2:5" x14ac:dyDescent="0.3">
      <c r="B196" s="59" t="s">
        <v>76</v>
      </c>
      <c r="C196" s="60"/>
      <c r="D196" s="61"/>
      <c r="E196" s="24">
        <v>11500</v>
      </c>
    </row>
    <row r="197" spans="2:5" x14ac:dyDescent="0.3">
      <c r="B197" s="59" t="s">
        <v>38</v>
      </c>
      <c r="C197" s="60"/>
      <c r="D197" s="61"/>
      <c r="E197" s="24" t="s">
        <v>74</v>
      </c>
    </row>
    <row r="198" spans="2:5" x14ac:dyDescent="0.3">
      <c r="B198" s="56" t="s">
        <v>40</v>
      </c>
      <c r="C198" s="57"/>
      <c r="D198" s="58"/>
      <c r="E198" s="24" t="s">
        <v>75</v>
      </c>
    </row>
    <row r="199" spans="2:5" x14ac:dyDescent="0.3">
      <c r="B199" s="56" t="s">
        <v>41</v>
      </c>
      <c r="C199" s="57"/>
      <c r="D199" s="58"/>
      <c r="E199" s="24" t="s">
        <v>77</v>
      </c>
    </row>
    <row r="200" spans="2:5" x14ac:dyDescent="0.3">
      <c r="B200" s="56" t="s">
        <v>42</v>
      </c>
      <c r="C200" s="57"/>
      <c r="D200" s="58"/>
      <c r="E200" s="24" t="s">
        <v>77</v>
      </c>
    </row>
    <row r="201" spans="2:5" x14ac:dyDescent="0.3">
      <c r="B201" s="56" t="s">
        <v>43</v>
      </c>
      <c r="C201" s="57"/>
      <c r="D201" s="58"/>
      <c r="E201" s="24" t="s">
        <v>77</v>
      </c>
    </row>
    <row r="203" spans="2:5" x14ac:dyDescent="0.3">
      <c r="B203" s="6" t="s">
        <v>46</v>
      </c>
      <c r="C203" s="7"/>
      <c r="D203" s="8"/>
      <c r="E203" s="5" t="s">
        <v>85</v>
      </c>
    </row>
    <row r="204" spans="2:5" x14ac:dyDescent="0.3">
      <c r="B204" s="56" t="s">
        <v>44</v>
      </c>
      <c r="C204" s="57"/>
      <c r="D204" s="58"/>
      <c r="E204" s="19" t="s">
        <v>67</v>
      </c>
    </row>
    <row r="205" spans="2:5" x14ac:dyDescent="0.3">
      <c r="B205" s="56" t="s">
        <v>28</v>
      </c>
      <c r="C205" s="57"/>
      <c r="D205" s="58"/>
      <c r="E205" s="24" t="s">
        <v>98</v>
      </c>
    </row>
    <row r="206" spans="2:5" x14ac:dyDescent="0.3">
      <c r="B206" s="59" t="s">
        <v>45</v>
      </c>
      <c r="C206" s="60"/>
      <c r="D206" s="61"/>
      <c r="E206" s="24" t="s">
        <v>99</v>
      </c>
    </row>
    <row r="207" spans="2:5" x14ac:dyDescent="0.3">
      <c r="B207" s="65" t="s">
        <v>29</v>
      </c>
      <c r="C207" s="66"/>
      <c r="D207" s="67"/>
      <c r="E207" s="26">
        <v>10200401</v>
      </c>
    </row>
    <row r="208" spans="2:5" x14ac:dyDescent="0.3">
      <c r="B208" s="59" t="s">
        <v>30</v>
      </c>
      <c r="C208" s="60"/>
      <c r="D208" s="61"/>
      <c r="E208" s="24" t="s">
        <v>70</v>
      </c>
    </row>
    <row r="209" spans="2:5" x14ac:dyDescent="0.3">
      <c r="B209" s="56" t="s">
        <v>3</v>
      </c>
      <c r="C209" s="57"/>
      <c r="D209" s="58"/>
      <c r="E209" s="24" t="s">
        <v>71</v>
      </c>
    </row>
    <row r="210" spans="2:5" x14ac:dyDescent="0.3">
      <c r="B210" s="56" t="s">
        <v>31</v>
      </c>
      <c r="C210" s="57"/>
      <c r="D210" s="58"/>
      <c r="E210" s="24">
        <v>1992</v>
      </c>
    </row>
    <row r="211" spans="2:5" x14ac:dyDescent="0.3">
      <c r="B211" s="56" t="s">
        <v>32</v>
      </c>
      <c r="C211" s="57"/>
      <c r="D211" s="58"/>
      <c r="E211" s="24" t="s">
        <v>64</v>
      </c>
    </row>
    <row r="212" spans="2:5" x14ac:dyDescent="0.3">
      <c r="B212" s="56" t="s">
        <v>33</v>
      </c>
      <c r="C212" s="57"/>
      <c r="D212" s="58"/>
      <c r="E212" s="24" t="s">
        <v>73</v>
      </c>
    </row>
    <row r="213" spans="2:5" x14ac:dyDescent="0.3">
      <c r="B213" s="56" t="s">
        <v>34</v>
      </c>
      <c r="C213" s="57"/>
      <c r="D213" s="58"/>
      <c r="E213" s="31" t="s">
        <v>77</v>
      </c>
    </row>
    <row r="214" spans="2:5" x14ac:dyDescent="0.3">
      <c r="B214" s="62" t="s">
        <v>35</v>
      </c>
      <c r="C214" s="63"/>
      <c r="D214" s="64"/>
      <c r="E214" s="31" t="s">
        <v>77</v>
      </c>
    </row>
    <row r="215" spans="2:5" x14ac:dyDescent="0.3">
      <c r="B215" s="59" t="s">
        <v>36</v>
      </c>
      <c r="C215" s="60"/>
      <c r="D215" s="61"/>
      <c r="E215" s="31" t="s">
        <v>77</v>
      </c>
    </row>
    <row r="216" spans="2:5" x14ac:dyDescent="0.3">
      <c r="B216" s="59" t="s">
        <v>37</v>
      </c>
      <c r="C216" s="60"/>
      <c r="D216" s="61"/>
      <c r="E216" s="24" t="s">
        <v>64</v>
      </c>
    </row>
    <row r="217" spans="2:5" x14ac:dyDescent="0.3">
      <c r="B217" s="59" t="s">
        <v>76</v>
      </c>
      <c r="C217" s="60"/>
      <c r="D217" s="61"/>
      <c r="E217" s="24">
        <v>11500</v>
      </c>
    </row>
    <row r="218" spans="2:5" x14ac:dyDescent="0.3">
      <c r="B218" s="59" t="s">
        <v>38</v>
      </c>
      <c r="C218" s="60"/>
      <c r="D218" s="61"/>
      <c r="E218" s="24" t="s">
        <v>74</v>
      </c>
    </row>
    <row r="219" spans="2:5" x14ac:dyDescent="0.3">
      <c r="B219" s="56" t="s">
        <v>40</v>
      </c>
      <c r="C219" s="57"/>
      <c r="D219" s="58"/>
      <c r="E219" s="24" t="s">
        <v>75</v>
      </c>
    </row>
    <row r="220" spans="2:5" x14ac:dyDescent="0.3">
      <c r="B220" s="56" t="s">
        <v>41</v>
      </c>
      <c r="C220" s="57"/>
      <c r="D220" s="58"/>
      <c r="E220" s="24" t="s">
        <v>77</v>
      </c>
    </row>
    <row r="221" spans="2:5" x14ac:dyDescent="0.3">
      <c r="B221" s="56" t="s">
        <v>42</v>
      </c>
      <c r="C221" s="57"/>
      <c r="D221" s="58"/>
      <c r="E221" s="24" t="s">
        <v>77</v>
      </c>
    </row>
    <row r="222" spans="2:5" x14ac:dyDescent="0.3">
      <c r="B222" s="56" t="s">
        <v>43</v>
      </c>
      <c r="C222" s="57"/>
      <c r="D222" s="58"/>
      <c r="E222" s="24" t="s">
        <v>77</v>
      </c>
    </row>
    <row r="230" spans="2:5" ht="15.6" x14ac:dyDescent="0.3">
      <c r="B230" s="68" t="s">
        <v>4</v>
      </c>
      <c r="C230" s="68"/>
      <c r="D230" s="68"/>
      <c r="E230" s="68"/>
    </row>
    <row r="231" spans="2:5" x14ac:dyDescent="0.3">
      <c r="B231" s="6" t="s">
        <v>46</v>
      </c>
      <c r="C231" s="7"/>
      <c r="D231" s="8"/>
      <c r="E231" s="5" t="s">
        <v>86</v>
      </c>
    </row>
    <row r="232" spans="2:5" x14ac:dyDescent="0.3">
      <c r="B232" s="56" t="s">
        <v>44</v>
      </c>
      <c r="C232" s="57"/>
      <c r="D232" s="58"/>
      <c r="E232" s="19" t="s">
        <v>67</v>
      </c>
    </row>
    <row r="233" spans="2:5" x14ac:dyDescent="0.3">
      <c r="B233" s="56" t="s">
        <v>28</v>
      </c>
      <c r="C233" s="57"/>
      <c r="D233" s="58"/>
      <c r="E233" s="24" t="s">
        <v>100</v>
      </c>
    </row>
    <row r="234" spans="2:5" x14ac:dyDescent="0.3">
      <c r="B234" s="59" t="s">
        <v>45</v>
      </c>
      <c r="C234" s="60"/>
      <c r="D234" s="61"/>
      <c r="E234" s="24" t="s">
        <v>101</v>
      </c>
    </row>
    <row r="235" spans="2:5" x14ac:dyDescent="0.3">
      <c r="B235" s="65" t="s">
        <v>29</v>
      </c>
      <c r="C235" s="66"/>
      <c r="D235" s="67"/>
      <c r="E235" s="26">
        <v>10200401</v>
      </c>
    </row>
    <row r="236" spans="2:5" x14ac:dyDescent="0.3">
      <c r="B236" s="59" t="s">
        <v>30</v>
      </c>
      <c r="C236" s="60"/>
      <c r="D236" s="61"/>
      <c r="E236" s="24" t="s">
        <v>95</v>
      </c>
    </row>
    <row r="237" spans="2:5" x14ac:dyDescent="0.3">
      <c r="B237" s="56" t="s">
        <v>3</v>
      </c>
      <c r="C237" s="57"/>
      <c r="D237" s="58"/>
      <c r="E237" s="24" t="s">
        <v>71</v>
      </c>
    </row>
    <row r="238" spans="2:5" x14ac:dyDescent="0.3">
      <c r="B238" s="56" t="s">
        <v>31</v>
      </c>
      <c r="C238" s="57"/>
      <c r="D238" s="58"/>
      <c r="E238" s="24">
        <v>1975</v>
      </c>
    </row>
    <row r="239" spans="2:5" x14ac:dyDescent="0.3">
      <c r="B239" s="56" t="s">
        <v>32</v>
      </c>
      <c r="C239" s="57"/>
      <c r="D239" s="58"/>
      <c r="E239" s="24" t="s">
        <v>64</v>
      </c>
    </row>
    <row r="240" spans="2:5" x14ac:dyDescent="0.3">
      <c r="B240" s="56" t="s">
        <v>33</v>
      </c>
      <c r="C240" s="57"/>
      <c r="D240" s="58"/>
      <c r="E240" s="24" t="s">
        <v>73</v>
      </c>
    </row>
    <row r="241" spans="2:5" x14ac:dyDescent="0.3">
      <c r="B241" s="56" t="s">
        <v>34</v>
      </c>
      <c r="C241" s="57"/>
      <c r="D241" s="58"/>
      <c r="E241" s="31" t="s">
        <v>77</v>
      </c>
    </row>
    <row r="242" spans="2:5" x14ac:dyDescent="0.3">
      <c r="B242" s="62" t="s">
        <v>35</v>
      </c>
      <c r="C242" s="63"/>
      <c r="D242" s="64"/>
      <c r="E242" s="31" t="s">
        <v>77</v>
      </c>
    </row>
    <row r="243" spans="2:5" x14ac:dyDescent="0.3">
      <c r="B243" s="59" t="s">
        <v>36</v>
      </c>
      <c r="C243" s="60"/>
      <c r="D243" s="61"/>
      <c r="E243" s="31" t="s">
        <v>77</v>
      </c>
    </row>
    <row r="244" spans="2:5" x14ac:dyDescent="0.3">
      <c r="B244" s="59" t="s">
        <v>37</v>
      </c>
      <c r="C244" s="60"/>
      <c r="D244" s="61"/>
      <c r="E244" s="24" t="s">
        <v>64</v>
      </c>
    </row>
    <row r="245" spans="2:5" x14ac:dyDescent="0.3">
      <c r="B245" s="59" t="s">
        <v>76</v>
      </c>
      <c r="C245" s="60"/>
      <c r="D245" s="61"/>
      <c r="E245" s="24">
        <v>12500</v>
      </c>
    </row>
    <row r="246" spans="2:5" x14ac:dyDescent="0.3">
      <c r="B246" s="59" t="s">
        <v>38</v>
      </c>
      <c r="C246" s="60"/>
      <c r="D246" s="61"/>
      <c r="E246" s="24" t="s">
        <v>74</v>
      </c>
    </row>
    <row r="247" spans="2:5" x14ac:dyDescent="0.3">
      <c r="B247" s="56" t="s">
        <v>40</v>
      </c>
      <c r="C247" s="57"/>
      <c r="D247" s="58"/>
      <c r="E247" s="24" t="s">
        <v>75</v>
      </c>
    </row>
    <row r="248" spans="2:5" x14ac:dyDescent="0.3">
      <c r="B248" s="56" t="s">
        <v>41</v>
      </c>
      <c r="C248" s="57"/>
      <c r="D248" s="58"/>
      <c r="E248" s="24" t="s">
        <v>77</v>
      </c>
    </row>
    <row r="249" spans="2:5" x14ac:dyDescent="0.3">
      <c r="B249" s="56" t="s">
        <v>42</v>
      </c>
      <c r="C249" s="57"/>
      <c r="D249" s="58"/>
      <c r="E249" s="24" t="s">
        <v>77</v>
      </c>
    </row>
    <row r="250" spans="2:5" x14ac:dyDescent="0.3">
      <c r="B250" s="56" t="s">
        <v>43</v>
      </c>
      <c r="C250" s="57"/>
      <c r="D250" s="58"/>
      <c r="E250" s="24" t="s">
        <v>77</v>
      </c>
    </row>
    <row r="252" spans="2:5" x14ac:dyDescent="0.3">
      <c r="B252" s="6" t="s">
        <v>46</v>
      </c>
      <c r="C252" s="7"/>
      <c r="D252" s="8"/>
      <c r="E252" s="5" t="s">
        <v>87</v>
      </c>
    </row>
    <row r="253" spans="2:5" x14ac:dyDescent="0.3">
      <c r="B253" s="56" t="s">
        <v>44</v>
      </c>
      <c r="C253" s="57"/>
      <c r="D253" s="58"/>
      <c r="E253" s="19" t="s">
        <v>67</v>
      </c>
    </row>
    <row r="254" spans="2:5" x14ac:dyDescent="0.3">
      <c r="B254" s="56" t="s">
        <v>28</v>
      </c>
      <c r="C254" s="57"/>
      <c r="D254" s="58"/>
      <c r="E254" s="24" t="s">
        <v>102</v>
      </c>
    </row>
    <row r="255" spans="2:5" x14ac:dyDescent="0.3">
      <c r="B255" s="59" t="s">
        <v>45</v>
      </c>
      <c r="C255" s="60"/>
      <c r="D255" s="61"/>
      <c r="E255" s="24" t="s">
        <v>103</v>
      </c>
    </row>
    <row r="256" spans="2:5" x14ac:dyDescent="0.3">
      <c r="B256" s="65" t="s">
        <v>29</v>
      </c>
      <c r="C256" s="66"/>
      <c r="D256" s="67"/>
      <c r="E256" s="26">
        <v>10200401</v>
      </c>
    </row>
    <row r="257" spans="2:5" x14ac:dyDescent="0.3">
      <c r="B257" s="59" t="s">
        <v>30</v>
      </c>
      <c r="C257" s="60"/>
      <c r="D257" s="61"/>
      <c r="E257" s="24" t="s">
        <v>70</v>
      </c>
    </row>
    <row r="258" spans="2:5" x14ac:dyDescent="0.3">
      <c r="B258" s="56" t="s">
        <v>3</v>
      </c>
      <c r="C258" s="57"/>
      <c r="D258" s="58"/>
      <c r="E258" s="24" t="s">
        <v>71</v>
      </c>
    </row>
    <row r="259" spans="2:5" x14ac:dyDescent="0.3">
      <c r="B259" s="56" t="s">
        <v>31</v>
      </c>
      <c r="C259" s="57"/>
      <c r="D259" s="58"/>
      <c r="E259" s="24">
        <v>1992</v>
      </c>
    </row>
    <row r="260" spans="2:5" x14ac:dyDescent="0.3">
      <c r="B260" s="56" t="s">
        <v>32</v>
      </c>
      <c r="C260" s="57"/>
      <c r="D260" s="58"/>
      <c r="E260" s="24" t="s">
        <v>64</v>
      </c>
    </row>
    <row r="261" spans="2:5" x14ac:dyDescent="0.3">
      <c r="B261" s="56" t="s">
        <v>33</v>
      </c>
      <c r="C261" s="57"/>
      <c r="D261" s="58"/>
      <c r="E261" s="24" t="s">
        <v>73</v>
      </c>
    </row>
    <row r="262" spans="2:5" x14ac:dyDescent="0.3">
      <c r="B262" s="56" t="s">
        <v>34</v>
      </c>
      <c r="C262" s="57"/>
      <c r="D262" s="58"/>
      <c r="E262" s="31" t="s">
        <v>77</v>
      </c>
    </row>
    <row r="263" spans="2:5" x14ac:dyDescent="0.3">
      <c r="B263" s="62" t="s">
        <v>35</v>
      </c>
      <c r="C263" s="63"/>
      <c r="D263" s="64"/>
      <c r="E263" s="31" t="s">
        <v>77</v>
      </c>
    </row>
    <row r="264" spans="2:5" x14ac:dyDescent="0.3">
      <c r="B264" s="59" t="s">
        <v>36</v>
      </c>
      <c r="C264" s="60"/>
      <c r="D264" s="61"/>
      <c r="E264" s="31" t="s">
        <v>77</v>
      </c>
    </row>
    <row r="265" spans="2:5" x14ac:dyDescent="0.3">
      <c r="B265" s="59" t="s">
        <v>37</v>
      </c>
      <c r="C265" s="60"/>
      <c r="D265" s="61"/>
      <c r="E265" s="24" t="s">
        <v>64</v>
      </c>
    </row>
    <row r="266" spans="2:5" x14ac:dyDescent="0.3">
      <c r="B266" s="59" t="s">
        <v>76</v>
      </c>
      <c r="C266" s="60"/>
      <c r="D266" s="61"/>
      <c r="E266" s="24">
        <v>11500</v>
      </c>
    </row>
    <row r="267" spans="2:5" x14ac:dyDescent="0.3">
      <c r="B267" s="59" t="s">
        <v>38</v>
      </c>
      <c r="C267" s="60"/>
      <c r="D267" s="61"/>
      <c r="E267" s="24" t="s">
        <v>74</v>
      </c>
    </row>
    <row r="268" spans="2:5" x14ac:dyDescent="0.3">
      <c r="B268" s="56" t="s">
        <v>40</v>
      </c>
      <c r="C268" s="57"/>
      <c r="D268" s="58"/>
      <c r="E268" s="24" t="s">
        <v>75</v>
      </c>
    </row>
    <row r="269" spans="2:5" x14ac:dyDescent="0.3">
      <c r="B269" s="56" t="s">
        <v>41</v>
      </c>
      <c r="C269" s="57"/>
      <c r="D269" s="58"/>
      <c r="E269" s="24" t="s">
        <v>77</v>
      </c>
    </row>
    <row r="270" spans="2:5" x14ac:dyDescent="0.3">
      <c r="B270" s="56" t="s">
        <v>42</v>
      </c>
      <c r="C270" s="57"/>
      <c r="D270" s="58"/>
      <c r="E270" s="24" t="s">
        <v>77</v>
      </c>
    </row>
    <row r="271" spans="2:5" x14ac:dyDescent="0.3">
      <c r="B271" s="56" t="s">
        <v>43</v>
      </c>
      <c r="C271" s="57"/>
      <c r="D271" s="58"/>
      <c r="E271" s="24" t="s">
        <v>77</v>
      </c>
    </row>
    <row r="279" spans="2:5" ht="15.6" x14ac:dyDescent="0.3">
      <c r="B279" s="68" t="s">
        <v>4</v>
      </c>
      <c r="C279" s="68"/>
      <c r="D279" s="68"/>
      <c r="E279" s="68"/>
    </row>
    <row r="280" spans="2:5" x14ac:dyDescent="0.3">
      <c r="B280" s="6" t="s">
        <v>46</v>
      </c>
      <c r="C280" s="7"/>
      <c r="D280" s="8"/>
      <c r="E280" s="5" t="s">
        <v>88</v>
      </c>
    </row>
    <row r="281" spans="2:5" x14ac:dyDescent="0.3">
      <c r="B281" s="56" t="s">
        <v>44</v>
      </c>
      <c r="C281" s="57"/>
      <c r="D281" s="58"/>
      <c r="E281" s="19" t="s">
        <v>67</v>
      </c>
    </row>
    <row r="282" spans="2:5" x14ac:dyDescent="0.3">
      <c r="B282" s="56" t="s">
        <v>28</v>
      </c>
      <c r="C282" s="57"/>
      <c r="D282" s="58"/>
      <c r="E282" s="24" t="s">
        <v>104</v>
      </c>
    </row>
    <row r="283" spans="2:5" x14ac:dyDescent="0.3">
      <c r="B283" s="59" t="s">
        <v>45</v>
      </c>
      <c r="C283" s="60"/>
      <c r="D283" s="61"/>
      <c r="E283" s="24" t="s">
        <v>105</v>
      </c>
    </row>
    <row r="284" spans="2:5" x14ac:dyDescent="0.3">
      <c r="B284" s="65" t="s">
        <v>29</v>
      </c>
      <c r="C284" s="66"/>
      <c r="D284" s="67"/>
      <c r="E284" s="26">
        <v>10200401</v>
      </c>
    </row>
    <row r="285" spans="2:5" x14ac:dyDescent="0.3">
      <c r="B285" s="59" t="s">
        <v>30</v>
      </c>
      <c r="C285" s="60"/>
      <c r="D285" s="61"/>
      <c r="E285" s="24" t="s">
        <v>70</v>
      </c>
    </row>
    <row r="286" spans="2:5" x14ac:dyDescent="0.3">
      <c r="B286" s="56" t="s">
        <v>3</v>
      </c>
      <c r="C286" s="57"/>
      <c r="D286" s="58"/>
      <c r="E286" s="24" t="s">
        <v>106</v>
      </c>
    </row>
    <row r="287" spans="2:5" x14ac:dyDescent="0.3">
      <c r="B287" s="56" t="s">
        <v>31</v>
      </c>
      <c r="C287" s="57"/>
      <c r="D287" s="58"/>
      <c r="E287" s="24">
        <v>2015</v>
      </c>
    </row>
    <row r="288" spans="2:5" x14ac:dyDescent="0.3">
      <c r="B288" s="56" t="s">
        <v>32</v>
      </c>
      <c r="C288" s="57"/>
      <c r="D288" s="58"/>
      <c r="E288" s="24" t="s">
        <v>64</v>
      </c>
    </row>
    <row r="289" spans="2:5" x14ac:dyDescent="0.3">
      <c r="B289" s="56" t="s">
        <v>33</v>
      </c>
      <c r="C289" s="57"/>
      <c r="D289" s="58"/>
      <c r="E289" s="24" t="s">
        <v>73</v>
      </c>
    </row>
    <row r="290" spans="2:5" x14ac:dyDescent="0.3">
      <c r="B290" s="56" t="s">
        <v>34</v>
      </c>
      <c r="C290" s="57"/>
      <c r="D290" s="58"/>
      <c r="E290" s="31" t="s">
        <v>77</v>
      </c>
    </row>
    <row r="291" spans="2:5" x14ac:dyDescent="0.3">
      <c r="B291" s="62" t="s">
        <v>35</v>
      </c>
      <c r="C291" s="63"/>
      <c r="D291" s="64"/>
      <c r="E291" s="31" t="s">
        <v>77</v>
      </c>
    </row>
    <row r="292" spans="2:5" x14ac:dyDescent="0.3">
      <c r="B292" s="59" t="s">
        <v>36</v>
      </c>
      <c r="C292" s="60"/>
      <c r="D292" s="61"/>
      <c r="E292" s="31" t="s">
        <v>77</v>
      </c>
    </row>
    <row r="293" spans="2:5" x14ac:dyDescent="0.3">
      <c r="B293" s="59" t="s">
        <v>37</v>
      </c>
      <c r="C293" s="60"/>
      <c r="D293" s="61"/>
      <c r="E293" s="24" t="s">
        <v>64</v>
      </c>
    </row>
    <row r="294" spans="2:5" x14ac:dyDescent="0.3">
      <c r="B294" s="59" t="s">
        <v>76</v>
      </c>
      <c r="C294" s="60"/>
      <c r="D294" s="61"/>
      <c r="E294" s="24">
        <v>23598</v>
      </c>
    </row>
    <row r="295" spans="2:5" x14ac:dyDescent="0.3">
      <c r="B295" s="59" t="s">
        <v>38</v>
      </c>
      <c r="C295" s="60"/>
      <c r="D295" s="61"/>
      <c r="E295" s="24" t="s">
        <v>110</v>
      </c>
    </row>
    <row r="296" spans="2:5" x14ac:dyDescent="0.3">
      <c r="B296" s="56" t="s">
        <v>40</v>
      </c>
      <c r="C296" s="57"/>
      <c r="D296" s="58"/>
      <c r="E296" s="24" t="s">
        <v>75</v>
      </c>
    </row>
    <row r="297" spans="2:5" x14ac:dyDescent="0.3">
      <c r="B297" s="56" t="s">
        <v>41</v>
      </c>
      <c r="C297" s="57"/>
      <c r="D297" s="58"/>
      <c r="E297" s="24" t="s">
        <v>77</v>
      </c>
    </row>
    <row r="298" spans="2:5" x14ac:dyDescent="0.3">
      <c r="B298" s="56" t="s">
        <v>42</v>
      </c>
      <c r="C298" s="57"/>
      <c r="D298" s="58"/>
      <c r="E298" s="24" t="s">
        <v>77</v>
      </c>
    </row>
    <row r="299" spans="2:5" x14ac:dyDescent="0.3">
      <c r="B299" s="56" t="s">
        <v>43</v>
      </c>
      <c r="C299" s="57"/>
      <c r="D299" s="58"/>
      <c r="E299" s="24" t="s">
        <v>77</v>
      </c>
    </row>
    <row r="301" spans="2:5" x14ac:dyDescent="0.3">
      <c r="B301" s="6" t="s">
        <v>46</v>
      </c>
      <c r="C301" s="7"/>
      <c r="D301" s="8"/>
      <c r="E301" s="5" t="s">
        <v>89</v>
      </c>
    </row>
    <row r="302" spans="2:5" x14ac:dyDescent="0.3">
      <c r="B302" s="56" t="s">
        <v>44</v>
      </c>
      <c r="C302" s="57"/>
      <c r="D302" s="58"/>
      <c r="E302" s="19" t="s">
        <v>67</v>
      </c>
    </row>
    <row r="303" spans="2:5" x14ac:dyDescent="0.3">
      <c r="B303" s="56" t="s">
        <v>28</v>
      </c>
      <c r="C303" s="57"/>
      <c r="D303" s="58"/>
      <c r="E303" s="24" t="s">
        <v>107</v>
      </c>
    </row>
    <row r="304" spans="2:5" x14ac:dyDescent="0.3">
      <c r="B304" s="59" t="s">
        <v>45</v>
      </c>
      <c r="C304" s="60"/>
      <c r="D304" s="61"/>
      <c r="E304" s="24" t="s">
        <v>108</v>
      </c>
    </row>
    <row r="305" spans="2:6" x14ac:dyDescent="0.3">
      <c r="B305" s="65" t="s">
        <v>29</v>
      </c>
      <c r="C305" s="66"/>
      <c r="D305" s="67"/>
      <c r="E305" s="26">
        <v>10200401</v>
      </c>
    </row>
    <row r="306" spans="2:6" x14ac:dyDescent="0.3">
      <c r="B306" s="59" t="s">
        <v>30</v>
      </c>
      <c r="C306" s="60"/>
      <c r="D306" s="61"/>
      <c r="E306" s="24" t="s">
        <v>70</v>
      </c>
      <c r="F306" t="s">
        <v>109</v>
      </c>
    </row>
    <row r="307" spans="2:6" x14ac:dyDescent="0.3">
      <c r="B307" s="56" t="s">
        <v>3</v>
      </c>
      <c r="C307" s="57"/>
      <c r="D307" s="58"/>
      <c r="E307" s="24" t="s">
        <v>106</v>
      </c>
    </row>
    <row r="308" spans="2:6" x14ac:dyDescent="0.3">
      <c r="B308" s="56" t="s">
        <v>31</v>
      </c>
      <c r="C308" s="57"/>
      <c r="D308" s="58"/>
      <c r="E308" s="24">
        <v>2015</v>
      </c>
    </row>
    <row r="309" spans="2:6" x14ac:dyDescent="0.3">
      <c r="B309" s="56" t="s">
        <v>32</v>
      </c>
      <c r="C309" s="57"/>
      <c r="D309" s="58"/>
      <c r="E309" s="24" t="s">
        <v>64</v>
      </c>
    </row>
    <row r="310" spans="2:6" x14ac:dyDescent="0.3">
      <c r="B310" s="56" t="s">
        <v>33</v>
      </c>
      <c r="C310" s="57"/>
      <c r="D310" s="58"/>
      <c r="E310" s="24" t="s">
        <v>73</v>
      </c>
    </row>
    <row r="311" spans="2:6" x14ac:dyDescent="0.3">
      <c r="B311" s="56" t="s">
        <v>34</v>
      </c>
      <c r="C311" s="57"/>
      <c r="D311" s="58"/>
      <c r="E311" s="31" t="s">
        <v>77</v>
      </c>
    </row>
    <row r="312" spans="2:6" x14ac:dyDescent="0.3">
      <c r="B312" s="62" t="s">
        <v>35</v>
      </c>
      <c r="C312" s="63"/>
      <c r="D312" s="64"/>
      <c r="E312" s="31" t="s">
        <v>77</v>
      </c>
    </row>
    <row r="313" spans="2:6" x14ac:dyDescent="0.3">
      <c r="B313" s="59" t="s">
        <v>36</v>
      </c>
      <c r="C313" s="60"/>
      <c r="D313" s="61"/>
      <c r="E313" s="31" t="s">
        <v>77</v>
      </c>
    </row>
    <row r="314" spans="2:6" x14ac:dyDescent="0.3">
      <c r="B314" s="59" t="s">
        <v>37</v>
      </c>
      <c r="C314" s="60"/>
      <c r="D314" s="61"/>
      <c r="E314" s="24" t="s">
        <v>64</v>
      </c>
    </row>
    <row r="315" spans="2:6" x14ac:dyDescent="0.3">
      <c r="B315" s="59" t="s">
        <v>76</v>
      </c>
      <c r="C315" s="60"/>
      <c r="D315" s="61"/>
      <c r="E315" s="24">
        <v>23598</v>
      </c>
    </row>
    <row r="316" spans="2:6" x14ac:dyDescent="0.3">
      <c r="B316" s="59" t="s">
        <v>38</v>
      </c>
      <c r="C316" s="60"/>
      <c r="D316" s="61"/>
      <c r="E316" s="24" t="s">
        <v>110</v>
      </c>
    </row>
    <row r="317" spans="2:6" x14ac:dyDescent="0.3">
      <c r="B317" s="56" t="s">
        <v>40</v>
      </c>
      <c r="C317" s="57"/>
      <c r="D317" s="58"/>
      <c r="E317" s="24" t="s">
        <v>75</v>
      </c>
    </row>
    <row r="318" spans="2:6" x14ac:dyDescent="0.3">
      <c r="B318" s="56" t="s">
        <v>41</v>
      </c>
      <c r="C318" s="57"/>
      <c r="D318" s="58"/>
      <c r="E318" s="24" t="s">
        <v>77</v>
      </c>
    </row>
    <row r="319" spans="2:6" x14ac:dyDescent="0.3">
      <c r="B319" s="56" t="s">
        <v>42</v>
      </c>
      <c r="C319" s="57"/>
      <c r="D319" s="58"/>
      <c r="E319" s="24" t="s">
        <v>77</v>
      </c>
    </row>
    <row r="320" spans="2:6" x14ac:dyDescent="0.3">
      <c r="B320" s="56" t="s">
        <v>43</v>
      </c>
      <c r="C320" s="57"/>
      <c r="D320" s="58"/>
      <c r="E320" s="24" t="s">
        <v>77</v>
      </c>
    </row>
    <row r="327" spans="5:5" x14ac:dyDescent="0.3">
      <c r="E327"/>
    </row>
    <row r="328" spans="5:5" x14ac:dyDescent="0.3">
      <c r="E328"/>
    </row>
    <row r="329" spans="5:5" x14ac:dyDescent="0.3">
      <c r="E329"/>
    </row>
    <row r="330" spans="5:5" x14ac:dyDescent="0.3">
      <c r="E330"/>
    </row>
    <row r="331" spans="5:5" x14ac:dyDescent="0.3">
      <c r="E331"/>
    </row>
    <row r="332" spans="5:5" x14ac:dyDescent="0.3">
      <c r="E332"/>
    </row>
    <row r="333" spans="5:5" x14ac:dyDescent="0.3">
      <c r="E333"/>
    </row>
    <row r="334" spans="5:5" x14ac:dyDescent="0.3">
      <c r="E334"/>
    </row>
    <row r="335" spans="5:5" x14ac:dyDescent="0.3">
      <c r="E335"/>
    </row>
    <row r="336" spans="5:5" x14ac:dyDescent="0.3">
      <c r="E336"/>
    </row>
    <row r="337" spans="5:5" x14ac:dyDescent="0.3">
      <c r="E337"/>
    </row>
    <row r="338" spans="5:5" x14ac:dyDescent="0.3">
      <c r="E338"/>
    </row>
    <row r="339" spans="5:5" x14ac:dyDescent="0.3">
      <c r="E339"/>
    </row>
    <row r="340" spans="5:5" x14ac:dyDescent="0.3">
      <c r="E340"/>
    </row>
    <row r="341" spans="5:5" x14ac:dyDescent="0.3">
      <c r="E341"/>
    </row>
    <row r="342" spans="5:5" x14ac:dyDescent="0.3">
      <c r="E342"/>
    </row>
    <row r="343" spans="5:5" x14ac:dyDescent="0.3">
      <c r="E343"/>
    </row>
    <row r="344" spans="5:5" x14ac:dyDescent="0.3">
      <c r="E344"/>
    </row>
    <row r="345" spans="5:5" x14ac:dyDescent="0.3">
      <c r="E345"/>
    </row>
    <row r="346" spans="5:5" x14ac:dyDescent="0.3">
      <c r="E346"/>
    </row>
    <row r="347" spans="5:5" x14ac:dyDescent="0.3">
      <c r="E347"/>
    </row>
    <row r="348" spans="5:5" x14ac:dyDescent="0.3">
      <c r="E348"/>
    </row>
    <row r="349" spans="5:5" x14ac:dyDescent="0.3">
      <c r="E349"/>
    </row>
    <row r="350" spans="5:5" x14ac:dyDescent="0.3">
      <c r="E350"/>
    </row>
    <row r="351" spans="5:5" x14ac:dyDescent="0.3">
      <c r="E351"/>
    </row>
    <row r="352" spans="5:5" x14ac:dyDescent="0.3">
      <c r="E352"/>
    </row>
    <row r="353" spans="5:5" x14ac:dyDescent="0.3">
      <c r="E353"/>
    </row>
    <row r="354" spans="5:5" x14ac:dyDescent="0.3">
      <c r="E354"/>
    </row>
    <row r="355" spans="5:5" x14ac:dyDescent="0.3">
      <c r="E355"/>
    </row>
    <row r="356" spans="5:5" x14ac:dyDescent="0.3">
      <c r="E356"/>
    </row>
    <row r="357" spans="5:5" x14ac:dyDescent="0.3">
      <c r="E357"/>
    </row>
    <row r="358" spans="5:5" x14ac:dyDescent="0.3">
      <c r="E358"/>
    </row>
    <row r="359" spans="5:5" x14ac:dyDescent="0.3">
      <c r="E359"/>
    </row>
    <row r="360" spans="5:5" x14ac:dyDescent="0.3">
      <c r="E360"/>
    </row>
    <row r="361" spans="5:5" x14ac:dyDescent="0.3">
      <c r="E361"/>
    </row>
    <row r="362" spans="5:5" x14ac:dyDescent="0.3">
      <c r="E362"/>
    </row>
    <row r="363" spans="5:5" x14ac:dyDescent="0.3">
      <c r="E363"/>
    </row>
    <row r="364" spans="5:5" x14ac:dyDescent="0.3">
      <c r="E364"/>
    </row>
    <row r="365" spans="5:5" x14ac:dyDescent="0.3">
      <c r="E365"/>
    </row>
    <row r="366" spans="5:5" x14ac:dyDescent="0.3">
      <c r="E366"/>
    </row>
    <row r="367" spans="5:5" x14ac:dyDescent="0.3">
      <c r="E367"/>
    </row>
    <row r="368" spans="5:5" x14ac:dyDescent="0.3">
      <c r="E368"/>
    </row>
    <row r="369" spans="5:5" x14ac:dyDescent="0.3">
      <c r="E369"/>
    </row>
  </sheetData>
  <mergeCells count="225">
    <mergeCell ref="B315:D315"/>
    <mergeCell ref="B316:D316"/>
    <mergeCell ref="B317:D317"/>
    <mergeCell ref="B318:D318"/>
    <mergeCell ref="B319:D319"/>
    <mergeCell ref="B320:D320"/>
    <mergeCell ref="B306:D306"/>
    <mergeCell ref="B307:D307"/>
    <mergeCell ref="B308:D308"/>
    <mergeCell ref="B309:D309"/>
    <mergeCell ref="B310:D310"/>
    <mergeCell ref="B311:D311"/>
    <mergeCell ref="B312:D312"/>
    <mergeCell ref="B313:D313"/>
    <mergeCell ref="B314:D314"/>
    <mergeCell ref="B295:D295"/>
    <mergeCell ref="B296:D296"/>
    <mergeCell ref="B297:D297"/>
    <mergeCell ref="B298:D298"/>
    <mergeCell ref="B299:D299"/>
    <mergeCell ref="B302:D302"/>
    <mergeCell ref="B303:D303"/>
    <mergeCell ref="B304:D304"/>
    <mergeCell ref="B305:D305"/>
    <mergeCell ref="B286:D286"/>
    <mergeCell ref="B287:D287"/>
    <mergeCell ref="B288:D288"/>
    <mergeCell ref="B289:D289"/>
    <mergeCell ref="B290:D290"/>
    <mergeCell ref="B291:D291"/>
    <mergeCell ref="B292:D292"/>
    <mergeCell ref="B293:D293"/>
    <mergeCell ref="B294:D294"/>
    <mergeCell ref="B269:D269"/>
    <mergeCell ref="B270:D270"/>
    <mergeCell ref="B271:D271"/>
    <mergeCell ref="B279:E279"/>
    <mergeCell ref="B281:D281"/>
    <mergeCell ref="B282:D282"/>
    <mergeCell ref="B283:D283"/>
    <mergeCell ref="B284:D284"/>
    <mergeCell ref="B285:D285"/>
    <mergeCell ref="B260:D260"/>
    <mergeCell ref="B261:D261"/>
    <mergeCell ref="B262:D262"/>
    <mergeCell ref="B263:D263"/>
    <mergeCell ref="B264:D264"/>
    <mergeCell ref="B265:D265"/>
    <mergeCell ref="B266:D266"/>
    <mergeCell ref="B267:D267"/>
    <mergeCell ref="B268:D268"/>
    <mergeCell ref="B249:D249"/>
    <mergeCell ref="B250:D250"/>
    <mergeCell ref="B253:D253"/>
    <mergeCell ref="B254:D254"/>
    <mergeCell ref="B255:D255"/>
    <mergeCell ref="B256:D256"/>
    <mergeCell ref="B257:D257"/>
    <mergeCell ref="B258:D258"/>
    <mergeCell ref="B259:D259"/>
    <mergeCell ref="B240:D240"/>
    <mergeCell ref="B241:D241"/>
    <mergeCell ref="B242:D242"/>
    <mergeCell ref="B243:D243"/>
    <mergeCell ref="B244:D244"/>
    <mergeCell ref="B245:D245"/>
    <mergeCell ref="B246:D246"/>
    <mergeCell ref="B247:D247"/>
    <mergeCell ref="B248:D248"/>
    <mergeCell ref="B230:E230"/>
    <mergeCell ref="B232:D232"/>
    <mergeCell ref="B233:D233"/>
    <mergeCell ref="B234:D234"/>
    <mergeCell ref="B235:D235"/>
    <mergeCell ref="B236:D236"/>
    <mergeCell ref="B237:D237"/>
    <mergeCell ref="B238:D238"/>
    <mergeCell ref="B239:D239"/>
    <mergeCell ref="B58:D58"/>
    <mergeCell ref="B59:D59"/>
    <mergeCell ref="B52:E52"/>
    <mergeCell ref="B53:E53"/>
    <mergeCell ref="B44:E51"/>
    <mergeCell ref="B43:E43"/>
    <mergeCell ref="B61:E61"/>
    <mergeCell ref="B62:D62"/>
    <mergeCell ref="B73:D73"/>
    <mergeCell ref="B72:D72"/>
    <mergeCell ref="B71:D71"/>
    <mergeCell ref="B67:D67"/>
    <mergeCell ref="B65:D65"/>
    <mergeCell ref="B64:D64"/>
    <mergeCell ref="B63:D63"/>
    <mergeCell ref="B66:D66"/>
    <mergeCell ref="B68:D68"/>
    <mergeCell ref="B69:D69"/>
    <mergeCell ref="B70:D70"/>
    <mergeCell ref="B20:E20"/>
    <mergeCell ref="B21:E21"/>
    <mergeCell ref="B41:E42"/>
    <mergeCell ref="B22:E22"/>
    <mergeCell ref="B23:E23"/>
    <mergeCell ref="B40:E40"/>
    <mergeCell ref="B55:D55"/>
    <mergeCell ref="B56:D56"/>
    <mergeCell ref="B57:D57"/>
    <mergeCell ref="C27:D27"/>
    <mergeCell ref="B83:E83"/>
    <mergeCell ref="B106:D106"/>
    <mergeCell ref="B107:D107"/>
    <mergeCell ref="B108:D108"/>
    <mergeCell ref="B109:D109"/>
    <mergeCell ref="B103:D103"/>
    <mergeCell ref="B91:D91"/>
    <mergeCell ref="B95:D95"/>
    <mergeCell ref="B94:D94"/>
    <mergeCell ref="B93:D93"/>
    <mergeCell ref="B92:D92"/>
    <mergeCell ref="B97:D97"/>
    <mergeCell ref="B98:D98"/>
    <mergeCell ref="B99:D99"/>
    <mergeCell ref="B96:D96"/>
    <mergeCell ref="B85:D85"/>
    <mergeCell ref="B100:D100"/>
    <mergeCell ref="B101:D101"/>
    <mergeCell ref="B102:D102"/>
    <mergeCell ref="B86:D86"/>
    <mergeCell ref="B87:D87"/>
    <mergeCell ref="B90:D90"/>
    <mergeCell ref="B89:D89"/>
    <mergeCell ref="B88:D88"/>
    <mergeCell ref="B116:D116"/>
    <mergeCell ref="B117:D117"/>
    <mergeCell ref="B118:D118"/>
    <mergeCell ref="B119:D119"/>
    <mergeCell ref="B120:D120"/>
    <mergeCell ref="B110:D110"/>
    <mergeCell ref="B111:D111"/>
    <mergeCell ref="B112:D112"/>
    <mergeCell ref="B113:D113"/>
    <mergeCell ref="B114:D114"/>
    <mergeCell ref="B115:D115"/>
    <mergeCell ref="B136:D136"/>
    <mergeCell ref="B137:D137"/>
    <mergeCell ref="B138:D138"/>
    <mergeCell ref="B139:D139"/>
    <mergeCell ref="B140:D140"/>
    <mergeCell ref="B141:D141"/>
    <mergeCell ref="B121:D121"/>
    <mergeCell ref="B122:D122"/>
    <mergeCell ref="B123:D123"/>
    <mergeCell ref="B132:E132"/>
    <mergeCell ref="B134:D134"/>
    <mergeCell ref="B135:D135"/>
    <mergeCell ref="B124:D124"/>
    <mergeCell ref="B148:D148"/>
    <mergeCell ref="B149:D149"/>
    <mergeCell ref="B150:D150"/>
    <mergeCell ref="B151:D151"/>
    <mergeCell ref="B152:D152"/>
    <mergeCell ref="B142:D142"/>
    <mergeCell ref="B143:D143"/>
    <mergeCell ref="B144:D144"/>
    <mergeCell ref="B145:D145"/>
    <mergeCell ref="B146:D146"/>
    <mergeCell ref="B147:D147"/>
    <mergeCell ref="B161:D161"/>
    <mergeCell ref="B162:D162"/>
    <mergeCell ref="B163:D163"/>
    <mergeCell ref="B164:D164"/>
    <mergeCell ref="B165:D165"/>
    <mergeCell ref="B166:D166"/>
    <mergeCell ref="B155:D155"/>
    <mergeCell ref="B156:D156"/>
    <mergeCell ref="B157:D157"/>
    <mergeCell ref="B158:D158"/>
    <mergeCell ref="B159:D159"/>
    <mergeCell ref="B160:D160"/>
    <mergeCell ref="B172:D172"/>
    <mergeCell ref="B173:D173"/>
    <mergeCell ref="B181:E181"/>
    <mergeCell ref="B183:D183"/>
    <mergeCell ref="B184:D184"/>
    <mergeCell ref="B185:D185"/>
    <mergeCell ref="B167:D167"/>
    <mergeCell ref="B168:D168"/>
    <mergeCell ref="B169:D169"/>
    <mergeCell ref="B170:D170"/>
    <mergeCell ref="B171:D171"/>
    <mergeCell ref="B192:D192"/>
    <mergeCell ref="B193:D193"/>
    <mergeCell ref="B194:D194"/>
    <mergeCell ref="B195:D195"/>
    <mergeCell ref="B196:D196"/>
    <mergeCell ref="B197:D197"/>
    <mergeCell ref="B186:D186"/>
    <mergeCell ref="B187:D187"/>
    <mergeCell ref="B188:D188"/>
    <mergeCell ref="B189:D189"/>
    <mergeCell ref="B190:D190"/>
    <mergeCell ref="B191:D191"/>
    <mergeCell ref="B75:E75"/>
    <mergeCell ref="B222:D222"/>
    <mergeCell ref="B217:D217"/>
    <mergeCell ref="B218:D218"/>
    <mergeCell ref="B219:D219"/>
    <mergeCell ref="B220:D220"/>
    <mergeCell ref="B221:D221"/>
    <mergeCell ref="B211:D211"/>
    <mergeCell ref="B212:D212"/>
    <mergeCell ref="B213:D213"/>
    <mergeCell ref="B214:D214"/>
    <mergeCell ref="B215:D215"/>
    <mergeCell ref="B216:D216"/>
    <mergeCell ref="B205:D205"/>
    <mergeCell ref="B206:D206"/>
    <mergeCell ref="B207:D207"/>
    <mergeCell ref="B208:D208"/>
    <mergeCell ref="B209:D209"/>
    <mergeCell ref="B210:D210"/>
    <mergeCell ref="B198:D198"/>
    <mergeCell ref="B199:D199"/>
    <mergeCell ref="B200:D200"/>
    <mergeCell ref="B201:D201"/>
    <mergeCell ref="B204:D204"/>
  </mergeCells>
  <pageMargins left="0.7" right="0.7" top="0.75" bottom="0.75" header="0.3" footer="0.3"/>
  <pageSetup scale="94" orientation="portrait" verticalDpi="0" r:id="rId1"/>
  <headerFooter differentFirst="1">
    <oddHeader>&amp;L&amp;G&amp;C
Expediente: DFZ-2016-4872-I-LEY-EI&amp;R&amp;G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
  <sheetViews>
    <sheetView view="pageLayout" topLeftCell="A7" zoomScaleNormal="100" workbookViewId="0">
      <selection activeCell="D17" sqref="B8:D17"/>
    </sheetView>
  </sheetViews>
  <sheetFormatPr baseColWidth="10" defaultColWidth="11.44140625" defaultRowHeight="14.4" x14ac:dyDescent="0.3"/>
  <cols>
    <col min="1" max="1" width="3.44140625" style="36" customWidth="1"/>
    <col min="2" max="3" width="11.44140625" style="36"/>
    <col min="4" max="4" width="17.6640625" style="36" customWidth="1"/>
    <col min="5" max="9" width="6.88671875" style="36" customWidth="1"/>
    <col min="10" max="16384" width="11.44140625" style="36"/>
  </cols>
  <sheetData>
    <row r="3" spans="2:10" x14ac:dyDescent="0.3">
      <c r="C3" s="96"/>
      <c r="D3" s="96"/>
      <c r="E3" s="96"/>
      <c r="F3" s="96"/>
      <c r="G3" s="96"/>
      <c r="H3" s="96"/>
      <c r="I3" s="96"/>
    </row>
    <row r="6" spans="2:10" ht="15.6" x14ac:dyDescent="0.3">
      <c r="B6" s="97" t="s">
        <v>4</v>
      </c>
      <c r="C6" s="97"/>
      <c r="D6" s="97"/>
      <c r="E6" s="97"/>
      <c r="F6" s="97"/>
      <c r="G6" s="97"/>
      <c r="H6" s="97"/>
      <c r="I6" s="97"/>
      <c r="J6" s="97"/>
    </row>
    <row r="7" spans="2:10" ht="20.399999999999999" x14ac:dyDescent="0.3">
      <c r="B7" s="98" t="s">
        <v>47</v>
      </c>
      <c r="C7" s="98"/>
      <c r="D7" s="98"/>
      <c r="E7" s="10" t="s">
        <v>48</v>
      </c>
      <c r="F7" s="10" t="s">
        <v>1</v>
      </c>
      <c r="G7" s="10" t="s">
        <v>2</v>
      </c>
      <c r="H7" s="10" t="s">
        <v>0</v>
      </c>
      <c r="I7" s="35" t="s">
        <v>49</v>
      </c>
      <c r="J7" s="29"/>
    </row>
    <row r="8" spans="2:10" ht="14.25" customHeight="1" x14ac:dyDescent="0.3">
      <c r="B8" s="19" t="s">
        <v>68</v>
      </c>
      <c r="C8" s="19" t="s">
        <v>69</v>
      </c>
      <c r="D8" s="37" t="s">
        <v>33</v>
      </c>
      <c r="E8" s="33">
        <v>10</v>
      </c>
      <c r="F8" s="38">
        <v>10</v>
      </c>
      <c r="G8" s="38">
        <v>10</v>
      </c>
      <c r="H8" s="38">
        <v>10</v>
      </c>
      <c r="I8" s="38" t="s">
        <v>162</v>
      </c>
      <c r="J8" s="29"/>
    </row>
    <row r="9" spans="2:10" ht="14.25" customHeight="1" x14ac:dyDescent="0.3">
      <c r="B9" s="19" t="s">
        <v>79</v>
      </c>
      <c r="C9" s="19" t="s">
        <v>80</v>
      </c>
      <c r="D9" s="37" t="s">
        <v>33</v>
      </c>
      <c r="E9" s="33">
        <v>10</v>
      </c>
      <c r="F9" s="38">
        <v>10</v>
      </c>
      <c r="G9" s="38">
        <v>10</v>
      </c>
      <c r="H9" s="38">
        <v>10</v>
      </c>
      <c r="I9" s="38" t="s">
        <v>162</v>
      </c>
    </row>
    <row r="10" spans="2:10" ht="14.25" customHeight="1" x14ac:dyDescent="0.3">
      <c r="B10" s="19" t="s">
        <v>90</v>
      </c>
      <c r="C10" s="19" t="s">
        <v>91</v>
      </c>
      <c r="D10" s="37" t="s">
        <v>33</v>
      </c>
      <c r="E10" s="33">
        <v>10</v>
      </c>
      <c r="F10" s="38">
        <v>10</v>
      </c>
      <c r="G10" s="38">
        <v>10</v>
      </c>
      <c r="H10" s="38">
        <v>10</v>
      </c>
      <c r="I10" s="38" t="s">
        <v>162</v>
      </c>
    </row>
    <row r="11" spans="2:10" ht="14.25" customHeight="1" x14ac:dyDescent="0.3">
      <c r="B11" s="19" t="s">
        <v>93</v>
      </c>
      <c r="C11" s="19" t="s">
        <v>94</v>
      </c>
      <c r="D11" s="37" t="s">
        <v>33</v>
      </c>
      <c r="E11" s="33">
        <v>10</v>
      </c>
      <c r="F11" s="38">
        <v>10</v>
      </c>
      <c r="G11" s="38">
        <v>10</v>
      </c>
      <c r="H11" s="38">
        <v>10</v>
      </c>
      <c r="I11" s="38" t="s">
        <v>162</v>
      </c>
    </row>
    <row r="12" spans="2:10" ht="14.25" customHeight="1" x14ac:dyDescent="0.3">
      <c r="B12" s="19" t="s">
        <v>96</v>
      </c>
      <c r="C12" s="19" t="s">
        <v>97</v>
      </c>
      <c r="D12" s="37" t="s">
        <v>33</v>
      </c>
      <c r="E12" s="33">
        <v>10</v>
      </c>
      <c r="F12" s="38">
        <v>10</v>
      </c>
      <c r="G12" s="38">
        <v>10</v>
      </c>
      <c r="H12" s="38">
        <v>10</v>
      </c>
      <c r="I12" s="38" t="s">
        <v>162</v>
      </c>
    </row>
    <row r="13" spans="2:10" ht="14.25" customHeight="1" x14ac:dyDescent="0.3">
      <c r="B13" s="19" t="s">
        <v>98</v>
      </c>
      <c r="C13" s="19" t="s">
        <v>99</v>
      </c>
      <c r="D13" s="37" t="s">
        <v>33</v>
      </c>
      <c r="E13" s="33">
        <v>10</v>
      </c>
      <c r="F13" s="38">
        <v>10</v>
      </c>
      <c r="G13" s="38">
        <v>10</v>
      </c>
      <c r="H13" s="38">
        <v>10</v>
      </c>
      <c r="I13" s="38" t="s">
        <v>162</v>
      </c>
    </row>
    <row r="14" spans="2:10" ht="14.25" customHeight="1" x14ac:dyDescent="0.3">
      <c r="B14" s="19" t="s">
        <v>100</v>
      </c>
      <c r="C14" s="19" t="s">
        <v>101</v>
      </c>
      <c r="D14" s="37" t="s">
        <v>33</v>
      </c>
      <c r="E14" s="33">
        <v>10</v>
      </c>
      <c r="F14" s="38">
        <v>10</v>
      </c>
      <c r="G14" s="38">
        <v>10</v>
      </c>
      <c r="H14" s="38">
        <v>10</v>
      </c>
      <c r="I14" s="38" t="s">
        <v>162</v>
      </c>
    </row>
    <row r="15" spans="2:10" ht="14.25" customHeight="1" x14ac:dyDescent="0.3">
      <c r="B15" s="19" t="s">
        <v>102</v>
      </c>
      <c r="C15" s="19" t="s">
        <v>103</v>
      </c>
      <c r="D15" s="37" t="s">
        <v>33</v>
      </c>
      <c r="E15" s="33">
        <v>10</v>
      </c>
      <c r="F15" s="38">
        <v>10</v>
      </c>
      <c r="G15" s="38">
        <v>10</v>
      </c>
      <c r="H15" s="38">
        <v>10</v>
      </c>
      <c r="I15" s="38" t="s">
        <v>162</v>
      </c>
    </row>
    <row r="16" spans="2:10" ht="14.25" customHeight="1" x14ac:dyDescent="0.3">
      <c r="B16" s="19" t="s">
        <v>104</v>
      </c>
      <c r="C16" s="19" t="s">
        <v>105</v>
      </c>
      <c r="D16" s="37" t="s">
        <v>33</v>
      </c>
      <c r="E16" s="33">
        <v>10</v>
      </c>
      <c r="F16" s="38">
        <v>10</v>
      </c>
      <c r="G16" s="38">
        <v>10</v>
      </c>
      <c r="H16" s="38">
        <v>10</v>
      </c>
      <c r="I16" s="38" t="s">
        <v>162</v>
      </c>
    </row>
    <row r="17" spans="2:9" ht="14.25" customHeight="1" x14ac:dyDescent="0.3">
      <c r="B17" s="19" t="s">
        <v>107</v>
      </c>
      <c r="C17" s="19" t="s">
        <v>108</v>
      </c>
      <c r="D17" s="37" t="s">
        <v>33</v>
      </c>
      <c r="E17" s="33">
        <v>10</v>
      </c>
      <c r="F17" s="38">
        <v>10</v>
      </c>
      <c r="G17" s="38">
        <v>10</v>
      </c>
      <c r="H17" s="38">
        <v>10</v>
      </c>
      <c r="I17" s="38" t="s">
        <v>162</v>
      </c>
    </row>
    <row r="18" spans="2:9" ht="14.25" customHeight="1" x14ac:dyDescent="0.3"/>
  </sheetData>
  <mergeCells count="3">
    <mergeCell ref="C3:I3"/>
    <mergeCell ref="B6:J6"/>
    <mergeCell ref="B7:D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338"/>
  <sheetViews>
    <sheetView showGridLines="0" tabSelected="1" view="pageBreakPreview" topLeftCell="A306" zoomScale="90" zoomScaleNormal="70" zoomScaleSheetLayoutView="90" zoomScalePageLayoutView="70" workbookViewId="0">
      <selection activeCell="E353" sqref="E353"/>
    </sheetView>
  </sheetViews>
  <sheetFormatPr baseColWidth="10" defaultColWidth="11.5546875" defaultRowHeight="10.199999999999999" x14ac:dyDescent="0.3"/>
  <cols>
    <col min="1" max="1" width="9.88671875" style="40" customWidth="1"/>
    <col min="2" max="2" width="27" style="40" customWidth="1"/>
    <col min="3" max="3" width="30.5546875" style="40" customWidth="1"/>
    <col min="4" max="4" width="24.88671875" style="40" customWidth="1"/>
    <col min="5" max="8" width="10.5546875" style="40" customWidth="1"/>
    <col min="9" max="9" width="9.6640625" style="40" customWidth="1"/>
    <col min="10" max="16384" width="11.5546875" style="40"/>
  </cols>
  <sheetData>
    <row r="2" spans="2:9" x14ac:dyDescent="0.3">
      <c r="F2" s="39"/>
      <c r="G2" s="39"/>
      <c r="H2" s="39"/>
    </row>
    <row r="3" spans="2:9" x14ac:dyDescent="0.3">
      <c r="F3" s="41"/>
      <c r="G3" s="39"/>
      <c r="H3" s="39"/>
    </row>
    <row r="4" spans="2:9" x14ac:dyDescent="0.3">
      <c r="F4" s="39"/>
      <c r="G4" s="39"/>
      <c r="H4" s="39"/>
    </row>
    <row r="5" spans="2:9" x14ac:dyDescent="0.3">
      <c r="F5" s="39"/>
      <c r="G5" s="39"/>
      <c r="H5" s="39"/>
    </row>
    <row r="6" spans="2:9" x14ac:dyDescent="0.3">
      <c r="F6" s="39"/>
      <c r="G6" s="39"/>
      <c r="H6" s="39"/>
    </row>
    <row r="7" spans="2:9" x14ac:dyDescent="0.3">
      <c r="B7" s="106" t="s">
        <v>163</v>
      </c>
      <c r="C7" s="106"/>
      <c r="D7" s="106"/>
      <c r="E7" s="52"/>
      <c r="F7" s="52"/>
      <c r="G7" s="52"/>
      <c r="H7" s="52"/>
      <c r="I7" s="52"/>
    </row>
    <row r="8" spans="2:9" ht="10.8" thickBot="1" x14ac:dyDescent="0.35">
      <c r="B8" s="48"/>
      <c r="C8" s="48"/>
      <c r="D8" s="48"/>
      <c r="E8" s="48"/>
      <c r="F8" s="48"/>
      <c r="G8" s="48"/>
      <c r="H8" s="39"/>
    </row>
    <row r="9" spans="2:9" ht="10.8" thickBot="1" x14ac:dyDescent="0.35">
      <c r="B9" s="99" t="str">
        <f>[2]CUANTIFICACIÓN!B7</f>
        <v>Caldera N° 1</v>
      </c>
      <c r="C9" s="100"/>
      <c r="D9" s="101"/>
      <c r="E9" s="48"/>
      <c r="F9" s="48"/>
      <c r="G9" s="48"/>
      <c r="H9" s="39"/>
    </row>
    <row r="10" spans="2:9" x14ac:dyDescent="0.3">
      <c r="B10" s="42"/>
    </row>
    <row r="11" spans="2:9" ht="60.75" customHeight="1" x14ac:dyDescent="0.3">
      <c r="B11" s="49" t="s">
        <v>111</v>
      </c>
      <c r="C11" s="102" t="s">
        <v>112</v>
      </c>
      <c r="D11" s="103"/>
      <c r="F11" s="43"/>
      <c r="G11" s="44"/>
    </row>
    <row r="12" spans="2:9" ht="23.25" customHeight="1" x14ac:dyDescent="0.3">
      <c r="B12" s="49" t="s">
        <v>113</v>
      </c>
      <c r="C12" s="102" t="s">
        <v>114</v>
      </c>
      <c r="D12" s="103"/>
    </row>
    <row r="13" spans="2:9" ht="11.25" customHeight="1" x14ac:dyDescent="0.3">
      <c r="B13" s="104" t="s">
        <v>115</v>
      </c>
      <c r="C13" s="51" t="s">
        <v>116</v>
      </c>
      <c r="D13" s="45" t="s">
        <v>72</v>
      </c>
    </row>
    <row r="14" spans="2:9" ht="11.25" customHeight="1" x14ac:dyDescent="0.3">
      <c r="B14" s="104"/>
      <c r="C14" s="51" t="s">
        <v>117</v>
      </c>
      <c r="D14" s="45" t="s">
        <v>72</v>
      </c>
    </row>
    <row r="15" spans="2:9" ht="11.25" customHeight="1" x14ac:dyDescent="0.3">
      <c r="B15" s="104"/>
      <c r="C15" s="51" t="s">
        <v>118</v>
      </c>
      <c r="D15" s="45" t="s">
        <v>72</v>
      </c>
    </row>
    <row r="16" spans="2:9" ht="11.25" customHeight="1" x14ac:dyDescent="0.3">
      <c r="B16" s="104"/>
      <c r="C16" s="51" t="s">
        <v>119</v>
      </c>
      <c r="D16" s="45" t="s">
        <v>72</v>
      </c>
    </row>
    <row r="17" spans="1:8" ht="11.25" customHeight="1" x14ac:dyDescent="0.3">
      <c r="B17" s="104"/>
      <c r="C17" s="51" t="s">
        <v>120</v>
      </c>
      <c r="D17" s="45" t="s">
        <v>72</v>
      </c>
    </row>
    <row r="18" spans="1:8" ht="11.25" customHeight="1" x14ac:dyDescent="0.3">
      <c r="B18" s="104"/>
      <c r="C18" s="51" t="s">
        <v>121</v>
      </c>
      <c r="D18" s="45" t="s">
        <v>72</v>
      </c>
    </row>
    <row r="19" spans="1:8" ht="11.25" customHeight="1" x14ac:dyDescent="0.3">
      <c r="B19" s="49" t="s">
        <v>122</v>
      </c>
      <c r="C19" s="102" t="s">
        <v>123</v>
      </c>
      <c r="D19" s="103"/>
    </row>
    <row r="20" spans="1:8" ht="39.75" customHeight="1" x14ac:dyDescent="0.3">
      <c r="B20" s="49" t="s">
        <v>124</v>
      </c>
      <c r="C20" s="107" t="s">
        <v>125</v>
      </c>
      <c r="D20" s="107"/>
    </row>
    <row r="21" spans="1:8" ht="11.25" customHeight="1" x14ac:dyDescent="0.3">
      <c r="B21" s="49" t="s">
        <v>126</v>
      </c>
      <c r="C21" s="102">
        <v>10200401</v>
      </c>
      <c r="D21" s="103"/>
    </row>
    <row r="22" spans="1:8" ht="11.25" customHeight="1" x14ac:dyDescent="0.3">
      <c r="B22" s="49" t="s">
        <v>127</v>
      </c>
      <c r="C22" s="108"/>
      <c r="D22" s="108"/>
    </row>
    <row r="23" spans="1:8" ht="12" customHeight="1" x14ac:dyDescent="0.3">
      <c r="A23" s="39"/>
      <c r="B23" s="39"/>
      <c r="C23" s="39"/>
      <c r="D23" s="39"/>
    </row>
    <row r="24" spans="1:8" x14ac:dyDescent="0.3">
      <c r="B24" s="109"/>
      <c r="C24" s="109"/>
      <c r="D24" s="109"/>
      <c r="E24" s="30" t="s">
        <v>48</v>
      </c>
      <c r="F24" s="30" t="s">
        <v>1</v>
      </c>
      <c r="G24" s="30" t="s">
        <v>2</v>
      </c>
      <c r="H24" s="30" t="s">
        <v>0</v>
      </c>
    </row>
    <row r="25" spans="1:8" x14ac:dyDescent="0.3">
      <c r="B25" s="104" t="s">
        <v>128</v>
      </c>
      <c r="C25" s="104"/>
      <c r="D25" s="104"/>
      <c r="E25" s="50" t="str">
        <f>+VLOOKUP(C21,'[3]Hoja1 (2)'!$A$1:$G$113,4,0)</f>
        <v>0.00676*PET6</v>
      </c>
      <c r="F25" s="50" t="str">
        <f>+VLOOKUP(C21,'[3]Hoja1 (2)'!$A$1:$G$113,2,0)</f>
        <v>0.02364*PET6</v>
      </c>
      <c r="G25" s="50" t="str">
        <f>+VLOOKUP(C21,'[3]Hoja1 (2)'!$A$1:$G$113,3,0)</f>
        <v>3.09*PET6</v>
      </c>
      <c r="H25" s="50" t="str">
        <f>+VLOOKUP(C21,'[3]Hoja1 (2)'!$A$1:$G$113,5,0)</f>
        <v>0.00181*PET6</v>
      </c>
    </row>
    <row r="26" spans="1:8" x14ac:dyDescent="0.3">
      <c r="B26" s="104" t="s">
        <v>129</v>
      </c>
      <c r="C26" s="104"/>
      <c r="D26" s="104"/>
      <c r="E26" s="50" t="e">
        <f>+VLOOKUP(C22,[4]Hoja1!$B$1:$F$24,3,0)</f>
        <v>#N/A</v>
      </c>
      <c r="F26" s="50" t="e">
        <f>+VLOOKUP(C22,[4]Hoja1!$B$1:$F$24,4,0)</f>
        <v>#N/A</v>
      </c>
      <c r="G26" s="50" t="e">
        <f>+VLOOKUP(C22,[4]Hoja1!$B$1:$F$24,5,0)</f>
        <v>#N/A</v>
      </c>
      <c r="H26" s="50" t="e">
        <f>+VLOOKUP(C22,[4]Hoja1!$B$1:$F$24,2,0)</f>
        <v>#N/A</v>
      </c>
    </row>
    <row r="29" spans="1:8" ht="10.8" thickBot="1" x14ac:dyDescent="0.35"/>
    <row r="30" spans="1:8" ht="14.4" hidden="1" customHeight="1" x14ac:dyDescent="0.3">
      <c r="A30" s="40">
        <v>10100201</v>
      </c>
      <c r="B30" s="40" t="s">
        <v>130</v>
      </c>
    </row>
    <row r="31" spans="1:8" ht="39.6" hidden="1" customHeight="1" x14ac:dyDescent="0.3">
      <c r="A31" s="40">
        <v>10100202</v>
      </c>
      <c r="B31" s="40" t="s">
        <v>131</v>
      </c>
    </row>
    <row r="32" spans="1:8" ht="26.4" hidden="1" customHeight="1" x14ac:dyDescent="0.3">
      <c r="A32" s="40">
        <v>10100204</v>
      </c>
      <c r="B32" s="40" t="s">
        <v>132</v>
      </c>
    </row>
    <row r="33" spans="1:2" ht="14.4" hidden="1" customHeight="1" x14ac:dyDescent="0.3">
      <c r="A33" s="40">
        <v>10100212</v>
      </c>
      <c r="B33" s="40" t="s">
        <v>133</v>
      </c>
    </row>
    <row r="34" spans="1:2" ht="14.4" hidden="1" customHeight="1" x14ac:dyDescent="0.3">
      <c r="A34" s="40">
        <v>10100225</v>
      </c>
      <c r="B34" s="40" t="s">
        <v>134</v>
      </c>
    </row>
    <row r="35" spans="1:2" ht="14.4" hidden="1" customHeight="1" x14ac:dyDescent="0.3">
      <c r="A35" s="40">
        <v>10100401</v>
      </c>
      <c r="B35" s="40" t="s">
        <v>135</v>
      </c>
    </row>
    <row r="36" spans="1:2" ht="14.4" hidden="1" customHeight="1" x14ac:dyDescent="0.3">
      <c r="A36" s="40">
        <v>10100404</v>
      </c>
      <c r="B36" s="40" t="s">
        <v>136</v>
      </c>
    </row>
    <row r="37" spans="1:2" ht="14.4" hidden="1" customHeight="1" x14ac:dyDescent="0.3">
      <c r="A37" s="40">
        <v>10100405</v>
      </c>
      <c r="B37" s="40" t="s">
        <v>137</v>
      </c>
    </row>
    <row r="38" spans="1:2" ht="14.4" hidden="1" customHeight="1" x14ac:dyDescent="0.3">
      <c r="A38" s="40">
        <v>10100501</v>
      </c>
      <c r="B38" s="40" t="s">
        <v>138</v>
      </c>
    </row>
    <row r="39" spans="1:2" ht="26.4" hidden="1" customHeight="1" x14ac:dyDescent="0.3">
      <c r="A39" s="40">
        <v>10100601</v>
      </c>
      <c r="B39" s="40" t="s">
        <v>139</v>
      </c>
    </row>
    <row r="40" spans="1:2" ht="26.4" hidden="1" customHeight="1" x14ac:dyDescent="0.3">
      <c r="A40" s="40">
        <v>10100602</v>
      </c>
      <c r="B40" s="40" t="s">
        <v>140</v>
      </c>
    </row>
    <row r="41" spans="1:2" ht="14.4" hidden="1" customHeight="1" x14ac:dyDescent="0.3">
      <c r="A41" s="40">
        <v>10100701</v>
      </c>
      <c r="B41" s="40" t="s">
        <v>141</v>
      </c>
    </row>
    <row r="42" spans="1:2" ht="14.4" hidden="1" customHeight="1" x14ac:dyDescent="0.3">
      <c r="A42" s="40">
        <v>10100702</v>
      </c>
      <c r="B42" s="40" t="s">
        <v>142</v>
      </c>
    </row>
    <row r="43" spans="1:2" ht="14.4" hidden="1" customHeight="1" x14ac:dyDescent="0.3">
      <c r="A43" s="40">
        <v>10100703</v>
      </c>
      <c r="B43" s="40" t="s">
        <v>143</v>
      </c>
    </row>
    <row r="44" spans="1:2" ht="14.4" hidden="1" customHeight="1" x14ac:dyDescent="0.3">
      <c r="A44" s="40">
        <v>10100818</v>
      </c>
      <c r="B44" s="40" t="s">
        <v>144</v>
      </c>
    </row>
    <row r="45" spans="1:2" ht="14.4" hidden="1" customHeight="1" x14ac:dyDescent="0.3">
      <c r="A45" s="40">
        <v>10100901</v>
      </c>
      <c r="B45" s="40" t="s">
        <v>145</v>
      </c>
    </row>
    <row r="46" spans="1:2" ht="14.4" hidden="1" customHeight="1" x14ac:dyDescent="0.3">
      <c r="A46" s="40">
        <v>10100902</v>
      </c>
      <c r="B46" s="40" t="s">
        <v>146</v>
      </c>
    </row>
    <row r="47" spans="1:2" ht="10.8" hidden="1" thickBot="1" x14ac:dyDescent="0.35">
      <c r="A47" s="40">
        <v>10100903</v>
      </c>
      <c r="B47" s="40" t="s">
        <v>147</v>
      </c>
    </row>
    <row r="48" spans="1:2" ht="10.8" hidden="1" thickBot="1" x14ac:dyDescent="0.35">
      <c r="A48" s="40">
        <v>10100908</v>
      </c>
      <c r="B48" s="40" t="s">
        <v>148</v>
      </c>
    </row>
    <row r="49" spans="1:2" ht="10.8" hidden="1" thickBot="1" x14ac:dyDescent="0.35">
      <c r="A49" s="40">
        <v>10101201</v>
      </c>
      <c r="B49" s="40" t="s">
        <v>149</v>
      </c>
    </row>
    <row r="50" spans="1:2" ht="10.8" hidden="1" thickBot="1" x14ac:dyDescent="0.35">
      <c r="A50" s="40">
        <v>10101304</v>
      </c>
      <c r="B50" s="40" t="s">
        <v>150</v>
      </c>
    </row>
    <row r="51" spans="1:2" ht="10.8" hidden="1" thickBot="1" x14ac:dyDescent="0.35">
      <c r="A51" s="40">
        <v>10101307</v>
      </c>
      <c r="B51" s="40" t="s">
        <v>151</v>
      </c>
    </row>
    <row r="52" spans="1:2" ht="10.8" hidden="1" thickBot="1" x14ac:dyDescent="0.35">
      <c r="A52" s="40">
        <v>10101401</v>
      </c>
      <c r="B52" s="40" t="s">
        <v>152</v>
      </c>
    </row>
    <row r="53" spans="1:2" ht="10.8" hidden="1" thickBot="1" x14ac:dyDescent="0.35">
      <c r="A53" s="40">
        <v>10200101</v>
      </c>
    </row>
    <row r="54" spans="1:2" ht="10.8" hidden="1" thickBot="1" x14ac:dyDescent="0.35">
      <c r="A54" s="40">
        <v>10200104</v>
      </c>
    </row>
    <row r="55" spans="1:2" ht="10.8" hidden="1" thickBot="1" x14ac:dyDescent="0.35">
      <c r="A55" s="40">
        <v>10200107</v>
      </c>
    </row>
    <row r="56" spans="1:2" ht="10.8" hidden="1" thickBot="1" x14ac:dyDescent="0.35">
      <c r="A56" s="40">
        <v>10200201</v>
      </c>
    </row>
    <row r="57" spans="1:2" ht="10.8" hidden="1" thickBot="1" x14ac:dyDescent="0.35">
      <c r="A57" s="40">
        <v>10200202</v>
      </c>
    </row>
    <row r="58" spans="1:2" ht="10.8" hidden="1" thickBot="1" x14ac:dyDescent="0.35">
      <c r="A58" s="40">
        <v>10200203</v>
      </c>
    </row>
    <row r="59" spans="1:2" ht="10.8" hidden="1" thickBot="1" x14ac:dyDescent="0.35">
      <c r="A59" s="40">
        <v>10200204</v>
      </c>
    </row>
    <row r="60" spans="1:2" ht="10.8" hidden="1" thickBot="1" x14ac:dyDescent="0.35">
      <c r="A60" s="40">
        <v>10200205</v>
      </c>
    </row>
    <row r="61" spans="1:2" ht="10.8" hidden="1" thickBot="1" x14ac:dyDescent="0.35">
      <c r="A61" s="40">
        <v>10200206</v>
      </c>
    </row>
    <row r="62" spans="1:2" ht="10.8" hidden="1" thickBot="1" x14ac:dyDescent="0.35">
      <c r="A62" s="40">
        <v>10200210</v>
      </c>
    </row>
    <row r="63" spans="1:2" ht="10.8" hidden="1" thickBot="1" x14ac:dyDescent="0.35">
      <c r="A63" s="40">
        <v>10200212</v>
      </c>
    </row>
    <row r="64" spans="1:2" ht="10.8" hidden="1" thickBot="1" x14ac:dyDescent="0.35">
      <c r="A64" s="40">
        <v>10200213</v>
      </c>
    </row>
    <row r="65" spans="1:1" ht="10.8" hidden="1" thickBot="1" x14ac:dyDescent="0.35">
      <c r="A65" s="40">
        <v>10200217</v>
      </c>
    </row>
    <row r="66" spans="1:1" ht="10.8" hidden="1" thickBot="1" x14ac:dyDescent="0.35">
      <c r="A66" s="40">
        <v>10200218</v>
      </c>
    </row>
    <row r="67" spans="1:1" ht="10.8" hidden="1" thickBot="1" x14ac:dyDescent="0.35">
      <c r="A67" s="40">
        <v>10200219</v>
      </c>
    </row>
    <row r="68" spans="1:1" ht="10.8" hidden="1" thickBot="1" x14ac:dyDescent="0.35">
      <c r="A68" s="40">
        <v>10200221</v>
      </c>
    </row>
    <row r="69" spans="1:1" ht="10.8" hidden="1" thickBot="1" x14ac:dyDescent="0.35">
      <c r="A69" s="40">
        <v>10200222</v>
      </c>
    </row>
    <row r="70" spans="1:1" ht="10.8" hidden="1" thickBot="1" x14ac:dyDescent="0.35">
      <c r="A70" s="40">
        <v>10200223</v>
      </c>
    </row>
    <row r="71" spans="1:1" ht="10.8" hidden="1" thickBot="1" x14ac:dyDescent="0.35">
      <c r="A71" s="40">
        <v>10200224</v>
      </c>
    </row>
    <row r="72" spans="1:1" ht="10.8" hidden="1" thickBot="1" x14ac:dyDescent="0.35">
      <c r="A72" s="40">
        <v>10200225</v>
      </c>
    </row>
    <row r="73" spans="1:1" ht="10.8" hidden="1" thickBot="1" x14ac:dyDescent="0.35">
      <c r="A73" s="40">
        <v>10200226</v>
      </c>
    </row>
    <row r="74" spans="1:1" ht="10.8" hidden="1" thickBot="1" x14ac:dyDescent="0.35">
      <c r="A74" s="40">
        <v>10200229</v>
      </c>
    </row>
    <row r="75" spans="1:1" ht="10.8" hidden="1" thickBot="1" x14ac:dyDescent="0.35">
      <c r="A75" s="40">
        <v>10200401</v>
      </c>
    </row>
    <row r="76" spans="1:1" ht="10.8" hidden="1" thickBot="1" x14ac:dyDescent="0.35">
      <c r="A76" s="40">
        <v>10200402</v>
      </c>
    </row>
    <row r="77" spans="1:1" ht="10.8" hidden="1" thickBot="1" x14ac:dyDescent="0.35">
      <c r="A77" s="40">
        <v>10200403</v>
      </c>
    </row>
    <row r="78" spans="1:1" ht="10.8" hidden="1" thickBot="1" x14ac:dyDescent="0.35">
      <c r="A78" s="40">
        <v>10200404</v>
      </c>
    </row>
    <row r="79" spans="1:1" ht="10.8" hidden="1" thickBot="1" x14ac:dyDescent="0.35">
      <c r="A79" s="40">
        <v>10200405</v>
      </c>
    </row>
    <row r="80" spans="1:1" ht="10.8" hidden="1" thickBot="1" x14ac:dyDescent="0.35">
      <c r="A80" s="40">
        <v>10200501</v>
      </c>
    </row>
    <row r="81" spans="1:1" ht="10.8" hidden="1" thickBot="1" x14ac:dyDescent="0.35">
      <c r="A81" s="40">
        <v>10200502</v>
      </c>
    </row>
    <row r="82" spans="1:1" ht="10.8" hidden="1" thickBot="1" x14ac:dyDescent="0.35">
      <c r="A82" s="40">
        <v>10200503</v>
      </c>
    </row>
    <row r="83" spans="1:1" ht="10.8" hidden="1" thickBot="1" x14ac:dyDescent="0.35">
      <c r="A83" s="40">
        <v>10200504</v>
      </c>
    </row>
    <row r="84" spans="1:1" ht="10.8" hidden="1" thickBot="1" x14ac:dyDescent="0.35">
      <c r="A84" s="40">
        <v>10200601</v>
      </c>
    </row>
    <row r="85" spans="1:1" ht="10.8" hidden="1" thickBot="1" x14ac:dyDescent="0.35">
      <c r="A85" s="40">
        <v>10200602</v>
      </c>
    </row>
    <row r="86" spans="1:1" ht="10.8" hidden="1" thickBot="1" x14ac:dyDescent="0.35">
      <c r="A86" s="40">
        <v>10200603</v>
      </c>
    </row>
    <row r="87" spans="1:1" ht="10.8" hidden="1" thickBot="1" x14ac:dyDescent="0.35">
      <c r="A87" s="40">
        <v>10200604</v>
      </c>
    </row>
    <row r="88" spans="1:1" ht="10.8" hidden="1" thickBot="1" x14ac:dyDescent="0.35">
      <c r="A88" s="40">
        <v>10200701</v>
      </c>
    </row>
    <row r="89" spans="1:1" ht="10.8" hidden="1" thickBot="1" x14ac:dyDescent="0.35">
      <c r="A89" s="40">
        <v>10200704</v>
      </c>
    </row>
    <row r="90" spans="1:1" ht="10.8" hidden="1" thickBot="1" x14ac:dyDescent="0.35">
      <c r="A90" s="40">
        <v>10200707</v>
      </c>
    </row>
    <row r="91" spans="1:1" ht="10.8" hidden="1" thickBot="1" x14ac:dyDescent="0.35">
      <c r="A91" s="40">
        <v>10200710</v>
      </c>
    </row>
    <row r="92" spans="1:1" ht="10.8" hidden="1" thickBot="1" x14ac:dyDescent="0.35">
      <c r="A92" s="40">
        <v>10200799</v>
      </c>
    </row>
    <row r="93" spans="1:1" ht="10.8" hidden="1" thickBot="1" x14ac:dyDescent="0.35">
      <c r="A93" s="40">
        <v>10200802</v>
      </c>
    </row>
    <row r="94" spans="1:1" ht="10.8" hidden="1" thickBot="1" x14ac:dyDescent="0.35">
      <c r="A94" s="40">
        <v>10200901</v>
      </c>
    </row>
    <row r="95" spans="1:1" ht="10.8" hidden="1" thickBot="1" x14ac:dyDescent="0.35">
      <c r="A95" s="40">
        <v>10200902</v>
      </c>
    </row>
    <row r="96" spans="1:1" ht="10.8" hidden="1" thickBot="1" x14ac:dyDescent="0.35">
      <c r="A96" s="40">
        <v>10200903</v>
      </c>
    </row>
    <row r="97" spans="1:1" ht="10.8" hidden="1" thickBot="1" x14ac:dyDescent="0.35">
      <c r="A97" s="40">
        <v>10200904</v>
      </c>
    </row>
    <row r="98" spans="1:1" ht="10.8" hidden="1" thickBot="1" x14ac:dyDescent="0.35">
      <c r="A98" s="40">
        <v>10200905</v>
      </c>
    </row>
    <row r="99" spans="1:1" ht="10.8" hidden="1" thickBot="1" x14ac:dyDescent="0.35">
      <c r="A99" s="40">
        <v>10200906</v>
      </c>
    </row>
    <row r="100" spans="1:1" ht="10.8" hidden="1" thickBot="1" x14ac:dyDescent="0.35">
      <c r="A100" s="40">
        <v>10201001</v>
      </c>
    </row>
    <row r="101" spans="1:1" ht="10.8" hidden="1" thickBot="1" x14ac:dyDescent="0.35">
      <c r="A101" s="40">
        <v>10201002</v>
      </c>
    </row>
    <row r="102" spans="1:1" ht="10.8" hidden="1" thickBot="1" x14ac:dyDescent="0.35">
      <c r="A102" s="40">
        <v>10201003</v>
      </c>
    </row>
    <row r="103" spans="1:1" ht="10.8" hidden="1" thickBot="1" x14ac:dyDescent="0.35">
      <c r="A103" s="40">
        <v>10201201</v>
      </c>
    </row>
    <row r="104" spans="1:1" ht="10.8" hidden="1" thickBot="1" x14ac:dyDescent="0.35">
      <c r="A104" s="40">
        <v>10201202</v>
      </c>
    </row>
    <row r="105" spans="1:1" ht="10.8" hidden="1" thickBot="1" x14ac:dyDescent="0.35">
      <c r="A105" s="40">
        <v>10201302</v>
      </c>
    </row>
    <row r="106" spans="1:1" ht="10.8" hidden="1" thickBot="1" x14ac:dyDescent="0.35">
      <c r="A106" s="40">
        <v>10201401</v>
      </c>
    </row>
    <row r="107" spans="1:1" ht="10.8" hidden="1" thickBot="1" x14ac:dyDescent="0.35">
      <c r="A107" s="40">
        <v>20100101</v>
      </c>
    </row>
    <row r="108" spans="1:1" ht="10.8" hidden="1" thickBot="1" x14ac:dyDescent="0.35">
      <c r="A108" s="40">
        <v>20100107</v>
      </c>
    </row>
    <row r="109" spans="1:1" ht="10.8" hidden="1" thickBot="1" x14ac:dyDescent="0.35">
      <c r="A109" s="40">
        <v>20100108</v>
      </c>
    </row>
    <row r="110" spans="1:1" ht="10.8" hidden="1" thickBot="1" x14ac:dyDescent="0.35">
      <c r="A110" s="40">
        <v>20100109</v>
      </c>
    </row>
    <row r="111" spans="1:1" ht="10.8" hidden="1" thickBot="1" x14ac:dyDescent="0.35">
      <c r="A111" s="40">
        <v>20100201</v>
      </c>
    </row>
    <row r="112" spans="1:1" ht="10.8" hidden="1" thickBot="1" x14ac:dyDescent="0.35">
      <c r="A112" s="40">
        <v>20100208</v>
      </c>
    </row>
    <row r="113" spans="1:1" ht="10.8" hidden="1" thickBot="1" x14ac:dyDescent="0.35">
      <c r="A113" s="40">
        <v>20100209</v>
      </c>
    </row>
    <row r="114" spans="1:1" ht="10.8" hidden="1" thickBot="1" x14ac:dyDescent="0.35">
      <c r="A114" s="40">
        <v>20100307</v>
      </c>
    </row>
    <row r="115" spans="1:1" ht="10.8" hidden="1" thickBot="1" x14ac:dyDescent="0.35">
      <c r="A115" s="40">
        <v>20200101</v>
      </c>
    </row>
    <row r="116" spans="1:1" ht="10.8" hidden="1" thickBot="1" x14ac:dyDescent="0.35">
      <c r="A116" s="40">
        <v>20200102</v>
      </c>
    </row>
    <row r="117" spans="1:1" ht="10.8" hidden="1" thickBot="1" x14ac:dyDescent="0.35">
      <c r="A117" s="40">
        <v>20200108</v>
      </c>
    </row>
    <row r="118" spans="1:1" ht="10.8" hidden="1" thickBot="1" x14ac:dyDescent="0.35">
      <c r="A118" s="40">
        <v>20200109</v>
      </c>
    </row>
    <row r="119" spans="1:1" ht="10.8" hidden="1" thickBot="1" x14ac:dyDescent="0.35">
      <c r="A119" s="40">
        <v>20200201</v>
      </c>
    </row>
    <row r="120" spans="1:1" ht="10.8" hidden="1" thickBot="1" x14ac:dyDescent="0.35">
      <c r="A120" s="40">
        <v>20200202</v>
      </c>
    </row>
    <row r="121" spans="1:1" ht="10.8" hidden="1" thickBot="1" x14ac:dyDescent="0.35">
      <c r="A121" s="40">
        <v>20200203</v>
      </c>
    </row>
    <row r="122" spans="1:1" ht="10.8" hidden="1" thickBot="1" x14ac:dyDescent="0.35">
      <c r="A122" s="40">
        <v>20200208</v>
      </c>
    </row>
    <row r="123" spans="1:1" ht="10.8" hidden="1" thickBot="1" x14ac:dyDescent="0.35">
      <c r="A123" s="40">
        <v>20200209</v>
      </c>
    </row>
    <row r="124" spans="1:1" ht="10.8" hidden="1" thickBot="1" x14ac:dyDescent="0.35">
      <c r="A124" s="40">
        <v>20200252</v>
      </c>
    </row>
    <row r="125" spans="1:1" ht="10.8" hidden="1" thickBot="1" x14ac:dyDescent="0.35">
      <c r="A125" s="40">
        <v>20200253</v>
      </c>
    </row>
    <row r="126" spans="1:1" ht="10.8" hidden="1" thickBot="1" x14ac:dyDescent="0.35">
      <c r="A126" s="40">
        <v>20200254</v>
      </c>
    </row>
    <row r="127" spans="1:1" ht="10.8" hidden="1" thickBot="1" x14ac:dyDescent="0.35">
      <c r="A127" s="40">
        <v>20200301</v>
      </c>
    </row>
    <row r="128" spans="1:1" ht="10.8" hidden="1" thickBot="1" x14ac:dyDescent="0.35">
      <c r="A128" s="40">
        <v>20200401</v>
      </c>
    </row>
    <row r="129" spans="1:8" ht="10.8" hidden="1" thickBot="1" x14ac:dyDescent="0.35">
      <c r="A129" s="40">
        <v>20200402</v>
      </c>
    </row>
    <row r="130" spans="1:8" ht="10.8" hidden="1" thickBot="1" x14ac:dyDescent="0.35">
      <c r="A130" s="40">
        <v>20200501</v>
      </c>
    </row>
    <row r="131" spans="1:8" ht="10.8" hidden="1" thickBot="1" x14ac:dyDescent="0.35">
      <c r="A131" s="40">
        <v>20200902</v>
      </c>
    </row>
    <row r="132" spans="1:8" ht="10.8" hidden="1" thickBot="1" x14ac:dyDescent="0.35">
      <c r="A132" s="40">
        <v>20300101</v>
      </c>
    </row>
    <row r="133" spans="1:8" ht="10.8" hidden="1" thickBot="1" x14ac:dyDescent="0.35">
      <c r="A133" s="40">
        <v>20300201</v>
      </c>
    </row>
    <row r="134" spans="1:8" ht="10.8" hidden="1" thickBot="1" x14ac:dyDescent="0.35">
      <c r="A134" s="40">
        <v>20300301</v>
      </c>
    </row>
    <row r="135" spans="1:8" ht="10.8" hidden="1" thickBot="1" x14ac:dyDescent="0.35">
      <c r="A135" s="40">
        <v>30600301</v>
      </c>
    </row>
    <row r="136" spans="1:8" ht="10.8" hidden="1" thickBot="1" x14ac:dyDescent="0.35">
      <c r="A136" s="40">
        <v>30600401</v>
      </c>
    </row>
    <row r="137" spans="1:8" ht="10.8" hidden="1" thickBot="1" x14ac:dyDescent="0.35">
      <c r="A137" s="40">
        <v>30601201</v>
      </c>
    </row>
    <row r="138" spans="1:8" ht="10.8" hidden="1" thickBot="1" x14ac:dyDescent="0.35">
      <c r="A138" s="40">
        <v>30602401</v>
      </c>
    </row>
    <row r="139" spans="1:8" ht="10.8" hidden="1" thickBot="1" x14ac:dyDescent="0.35">
      <c r="A139" s="40">
        <v>30700104</v>
      </c>
    </row>
    <row r="140" spans="1:8" ht="10.8" hidden="1" thickBot="1" x14ac:dyDescent="0.35">
      <c r="A140" s="40">
        <v>30700105</v>
      </c>
    </row>
    <row r="141" spans="1:8" ht="10.8" hidden="1" thickBot="1" x14ac:dyDescent="0.35">
      <c r="A141" s="40">
        <v>30700106</v>
      </c>
    </row>
    <row r="142" spans="1:8" ht="10.8" thickBot="1" x14ac:dyDescent="0.35">
      <c r="B142" s="105" t="str">
        <f>[2]CUANTIFICACIÓN!B11</f>
        <v>Caldera N° 2</v>
      </c>
      <c r="C142" s="100"/>
      <c r="D142" s="101"/>
      <c r="E142" s="48"/>
      <c r="F142" s="48"/>
      <c r="G142" s="48"/>
      <c r="H142" s="39"/>
    </row>
    <row r="143" spans="1:8" x14ac:dyDescent="0.3">
      <c r="B143" s="42"/>
    </row>
    <row r="144" spans="1:8" ht="60.75" customHeight="1" x14ac:dyDescent="0.3">
      <c r="B144" s="49" t="s">
        <v>111</v>
      </c>
      <c r="C144" s="102" t="s">
        <v>112</v>
      </c>
      <c r="D144" s="103"/>
    </row>
    <row r="145" spans="1:8" ht="20.399999999999999" x14ac:dyDescent="0.3">
      <c r="B145" s="49" t="s">
        <v>113</v>
      </c>
      <c r="C145" s="102" t="s">
        <v>114</v>
      </c>
      <c r="D145" s="103"/>
    </row>
    <row r="146" spans="1:8" x14ac:dyDescent="0.3">
      <c r="B146" s="104" t="s">
        <v>115</v>
      </c>
      <c r="C146" s="51" t="s">
        <v>116</v>
      </c>
      <c r="D146" s="45" t="s">
        <v>72</v>
      </c>
    </row>
    <row r="147" spans="1:8" x14ac:dyDescent="0.3">
      <c r="B147" s="104"/>
      <c r="C147" s="51" t="s">
        <v>117</v>
      </c>
      <c r="D147" s="45" t="s">
        <v>72</v>
      </c>
    </row>
    <row r="148" spans="1:8" x14ac:dyDescent="0.3">
      <c r="B148" s="104"/>
      <c r="C148" s="51" t="s">
        <v>118</v>
      </c>
      <c r="D148" s="45" t="s">
        <v>72</v>
      </c>
    </row>
    <row r="149" spans="1:8" x14ac:dyDescent="0.3">
      <c r="B149" s="104"/>
      <c r="C149" s="51" t="s">
        <v>119</v>
      </c>
      <c r="D149" s="45" t="s">
        <v>72</v>
      </c>
    </row>
    <row r="150" spans="1:8" x14ac:dyDescent="0.3">
      <c r="B150" s="104"/>
      <c r="C150" s="51" t="s">
        <v>120</v>
      </c>
      <c r="D150" s="45" t="s">
        <v>72</v>
      </c>
    </row>
    <row r="151" spans="1:8" x14ac:dyDescent="0.3">
      <c r="B151" s="104"/>
      <c r="C151" s="51" t="s">
        <v>121</v>
      </c>
      <c r="D151" s="45" t="s">
        <v>72</v>
      </c>
    </row>
    <row r="152" spans="1:8" ht="20.399999999999999" x14ac:dyDescent="0.3">
      <c r="B152" s="49" t="s">
        <v>122</v>
      </c>
      <c r="C152" s="102" t="s">
        <v>123</v>
      </c>
      <c r="D152" s="103"/>
    </row>
    <row r="153" spans="1:8" ht="39.75" customHeight="1" x14ac:dyDescent="0.3">
      <c r="B153" s="49" t="s">
        <v>124</v>
      </c>
      <c r="C153" s="107" t="s">
        <v>125</v>
      </c>
      <c r="D153" s="107"/>
    </row>
    <row r="154" spans="1:8" x14ac:dyDescent="0.3">
      <c r="B154" s="49" t="s">
        <v>126</v>
      </c>
      <c r="C154" s="102">
        <v>10200401</v>
      </c>
      <c r="D154" s="103"/>
    </row>
    <row r="155" spans="1:8" x14ac:dyDescent="0.3">
      <c r="B155" s="49" t="s">
        <v>127</v>
      </c>
      <c r="C155" s="108"/>
      <c r="D155" s="108"/>
    </row>
    <row r="156" spans="1:8" x14ac:dyDescent="0.3">
      <c r="B156" s="39"/>
      <c r="C156" s="39"/>
      <c r="D156" s="39"/>
    </row>
    <row r="157" spans="1:8" x14ac:dyDescent="0.3">
      <c r="B157" s="109"/>
      <c r="C157" s="109"/>
      <c r="D157" s="109"/>
      <c r="E157" s="30" t="s">
        <v>48</v>
      </c>
      <c r="F157" s="30" t="s">
        <v>1</v>
      </c>
      <c r="G157" s="30" t="s">
        <v>2</v>
      </c>
      <c r="H157" s="30" t="s">
        <v>0</v>
      </c>
    </row>
    <row r="158" spans="1:8" x14ac:dyDescent="0.3">
      <c r="B158" s="104" t="s">
        <v>128</v>
      </c>
      <c r="C158" s="104"/>
      <c r="D158" s="104"/>
      <c r="E158" s="50" t="str">
        <f>+VLOOKUP(C154,'[3]Hoja1 (2)'!$A$1:$G$113,4,0)</f>
        <v>0.00676*PET6</v>
      </c>
      <c r="F158" s="50" t="str">
        <f>+VLOOKUP(C154,'[3]Hoja1 (2)'!$A$1:$G$113,2,0)</f>
        <v>0.02364*PET6</v>
      </c>
      <c r="G158" s="50" t="str">
        <f>+VLOOKUP(C154,'[3]Hoja1 (2)'!$A$1:$G$113,3,0)</f>
        <v>3.09*PET6</v>
      </c>
      <c r="H158" s="50" t="str">
        <f>+VLOOKUP(C154,'[3]Hoja1 (2)'!$A$1:$G$113,5,0)</f>
        <v>0.00181*PET6</v>
      </c>
    </row>
    <row r="159" spans="1:8" x14ac:dyDescent="0.3">
      <c r="B159" s="110" t="s">
        <v>129</v>
      </c>
      <c r="C159" s="111"/>
      <c r="D159" s="112"/>
      <c r="E159" s="50" t="e">
        <f>+VLOOKUP(C155,[4]Hoja1!$B$1:$F$24,3,0)</f>
        <v>#N/A</v>
      </c>
      <c r="F159" s="50" t="e">
        <f>+VLOOKUP(C155,[4]Hoja1!$B$1:$F$24,4,0)</f>
        <v>#N/A</v>
      </c>
      <c r="G159" s="50" t="e">
        <f>+VLOOKUP(C155,[4]Hoja1!$B$1:$F$24,5,0)</f>
        <v>#N/A</v>
      </c>
      <c r="H159" s="50" t="e">
        <f>+VLOOKUP(C155,[4]Hoja1!$B$1:$F$24,2,0)</f>
        <v>#N/A</v>
      </c>
    </row>
    <row r="160" spans="1:8" x14ac:dyDescent="0.3">
      <c r="A160" s="46"/>
      <c r="B160" s="47"/>
      <c r="C160" s="47"/>
      <c r="D160" s="47"/>
      <c r="E160" s="39"/>
      <c r="F160" s="39"/>
      <c r="G160" s="39"/>
      <c r="H160" s="39"/>
    </row>
    <row r="161" spans="1:8" x14ac:dyDescent="0.3">
      <c r="A161" s="46"/>
      <c r="B161" s="47"/>
      <c r="C161" s="47"/>
      <c r="D161" s="47"/>
      <c r="E161" s="39"/>
      <c r="F161" s="39"/>
      <c r="G161" s="39"/>
      <c r="H161" s="39"/>
    </row>
    <row r="162" spans="1:8" ht="10.8" thickBot="1" x14ac:dyDescent="0.35">
      <c r="A162" s="46"/>
      <c r="B162" s="46"/>
      <c r="C162" s="46"/>
      <c r="D162" s="46"/>
      <c r="E162" s="46"/>
    </row>
    <row r="163" spans="1:8" ht="10.8" thickBot="1" x14ac:dyDescent="0.35">
      <c r="B163" s="105" t="s">
        <v>153</v>
      </c>
      <c r="C163" s="113"/>
      <c r="D163" s="114"/>
      <c r="E163" s="48"/>
      <c r="F163" s="48"/>
      <c r="G163" s="48"/>
      <c r="H163" s="39"/>
    </row>
    <row r="164" spans="1:8" x14ac:dyDescent="0.3">
      <c r="B164" s="42"/>
    </row>
    <row r="165" spans="1:8" ht="60.75" customHeight="1" x14ac:dyDescent="0.3">
      <c r="B165" s="49" t="s">
        <v>111</v>
      </c>
      <c r="C165" s="102" t="s">
        <v>112</v>
      </c>
      <c r="D165" s="103"/>
    </row>
    <row r="166" spans="1:8" ht="20.399999999999999" x14ac:dyDescent="0.3">
      <c r="B166" s="49" t="s">
        <v>113</v>
      </c>
      <c r="C166" s="102" t="s">
        <v>114</v>
      </c>
      <c r="D166" s="103"/>
    </row>
    <row r="167" spans="1:8" x14ac:dyDescent="0.3">
      <c r="B167" s="104" t="s">
        <v>115</v>
      </c>
      <c r="C167" s="51" t="s">
        <v>116</v>
      </c>
      <c r="D167" s="45" t="s">
        <v>72</v>
      </c>
    </row>
    <row r="168" spans="1:8" x14ac:dyDescent="0.3">
      <c r="B168" s="104"/>
      <c r="C168" s="51" t="s">
        <v>117</v>
      </c>
      <c r="D168" s="45" t="s">
        <v>72</v>
      </c>
    </row>
    <row r="169" spans="1:8" x14ac:dyDescent="0.3">
      <c r="B169" s="104"/>
      <c r="C169" s="51" t="s">
        <v>118</v>
      </c>
      <c r="D169" s="45" t="s">
        <v>72</v>
      </c>
    </row>
    <row r="170" spans="1:8" x14ac:dyDescent="0.3">
      <c r="B170" s="104"/>
      <c r="C170" s="51" t="s">
        <v>119</v>
      </c>
      <c r="D170" s="45" t="s">
        <v>72</v>
      </c>
    </row>
    <row r="171" spans="1:8" x14ac:dyDescent="0.3">
      <c r="B171" s="104"/>
      <c r="C171" s="51" t="s">
        <v>120</v>
      </c>
      <c r="D171" s="45" t="s">
        <v>72</v>
      </c>
    </row>
    <row r="172" spans="1:8" x14ac:dyDescent="0.3">
      <c r="B172" s="104"/>
      <c r="C172" s="51" t="s">
        <v>121</v>
      </c>
      <c r="D172" s="45" t="s">
        <v>72</v>
      </c>
    </row>
    <row r="173" spans="1:8" ht="20.399999999999999" x14ac:dyDescent="0.3">
      <c r="B173" s="49" t="s">
        <v>122</v>
      </c>
      <c r="C173" s="102" t="s">
        <v>123</v>
      </c>
      <c r="D173" s="103"/>
    </row>
    <row r="174" spans="1:8" ht="39.75" customHeight="1" x14ac:dyDescent="0.3">
      <c r="B174" s="49" t="s">
        <v>124</v>
      </c>
      <c r="C174" s="107" t="s">
        <v>125</v>
      </c>
      <c r="D174" s="107"/>
    </row>
    <row r="175" spans="1:8" x14ac:dyDescent="0.3">
      <c r="B175" s="49" t="s">
        <v>126</v>
      </c>
      <c r="C175" s="102">
        <v>10200401</v>
      </c>
      <c r="D175" s="103"/>
    </row>
    <row r="176" spans="1:8" x14ac:dyDescent="0.3">
      <c r="B176" s="49" t="s">
        <v>127</v>
      </c>
      <c r="C176" s="108"/>
      <c r="D176" s="108"/>
    </row>
    <row r="177" spans="2:8" x14ac:dyDescent="0.3">
      <c r="B177" s="39"/>
      <c r="C177" s="39"/>
      <c r="D177" s="39"/>
    </row>
    <row r="178" spans="2:8" x14ac:dyDescent="0.3">
      <c r="B178" s="109"/>
      <c r="C178" s="109"/>
      <c r="D178" s="109"/>
      <c r="E178" s="30" t="s">
        <v>48</v>
      </c>
      <c r="F178" s="30" t="s">
        <v>1</v>
      </c>
      <c r="G178" s="30" t="s">
        <v>2</v>
      </c>
      <c r="H178" s="30" t="s">
        <v>0</v>
      </c>
    </row>
    <row r="179" spans="2:8" x14ac:dyDescent="0.3">
      <c r="B179" s="104" t="s">
        <v>128</v>
      </c>
      <c r="C179" s="104"/>
      <c r="D179" s="104"/>
      <c r="E179" s="50" t="str">
        <f>+VLOOKUP(C175,'[3]Hoja1 (2)'!$A$1:$G$113,4,0)</f>
        <v>0.00676*PET6</v>
      </c>
      <c r="F179" s="50" t="str">
        <f>+VLOOKUP(C175,'[3]Hoja1 (2)'!$A$1:$G$113,2,0)</f>
        <v>0.02364*PET6</v>
      </c>
      <c r="G179" s="50" t="str">
        <f>+VLOOKUP(C175,'[3]Hoja1 (2)'!$A$1:$G$113,3,0)</f>
        <v>3.09*PET6</v>
      </c>
      <c r="H179" s="50" t="str">
        <f>+VLOOKUP(C175,'[3]Hoja1 (2)'!$A$1:$G$113,5,0)</f>
        <v>0.00181*PET6</v>
      </c>
    </row>
    <row r="180" spans="2:8" x14ac:dyDescent="0.3">
      <c r="B180" s="110" t="s">
        <v>129</v>
      </c>
      <c r="C180" s="111"/>
      <c r="D180" s="112"/>
      <c r="E180" s="50" t="e">
        <f>+VLOOKUP(C176,[4]Hoja1!$B$1:$F$24,3,0)</f>
        <v>#N/A</v>
      </c>
      <c r="F180" s="50" t="e">
        <f>+VLOOKUP(C176,[4]Hoja1!$B$1:$F$24,4,0)</f>
        <v>#N/A</v>
      </c>
      <c r="G180" s="50" t="e">
        <f>+VLOOKUP(C176,[4]Hoja1!$B$1:$F$24,5,0)</f>
        <v>#N/A</v>
      </c>
      <c r="H180" s="50" t="e">
        <f>+VLOOKUP(C176,[4]Hoja1!$B$1:$F$24,2,0)</f>
        <v>#N/A</v>
      </c>
    </row>
    <row r="181" spans="2:8" x14ac:dyDescent="0.3">
      <c r="B181" s="47"/>
      <c r="C181" s="47"/>
      <c r="D181" s="47"/>
      <c r="E181" s="39"/>
      <c r="F181" s="39"/>
      <c r="G181" s="39"/>
      <c r="H181" s="39"/>
    </row>
    <row r="182" spans="2:8" x14ac:dyDescent="0.3">
      <c r="B182" s="47"/>
      <c r="C182" s="47"/>
      <c r="D182" s="47"/>
      <c r="E182" s="39"/>
      <c r="F182" s="39"/>
      <c r="G182" s="39"/>
      <c r="H182" s="39"/>
    </row>
    <row r="183" spans="2:8" x14ac:dyDescent="0.3">
      <c r="B183" s="47"/>
      <c r="C183" s="47"/>
      <c r="D183" s="47"/>
      <c r="E183" s="39"/>
      <c r="F183" s="39"/>
      <c r="G183" s="39"/>
      <c r="H183" s="39"/>
    </row>
    <row r="184" spans="2:8" x14ac:dyDescent="0.3">
      <c r="B184" s="47"/>
      <c r="C184" s="47"/>
      <c r="D184" s="47"/>
      <c r="E184" s="39"/>
      <c r="F184" s="39"/>
      <c r="G184" s="39"/>
      <c r="H184" s="39"/>
    </row>
    <row r="185" spans="2:8" x14ac:dyDescent="0.3">
      <c r="B185" s="47"/>
      <c r="C185" s="47"/>
      <c r="D185" s="47"/>
      <c r="E185" s="39"/>
      <c r="F185" s="39"/>
      <c r="G185" s="39"/>
      <c r="H185" s="39"/>
    </row>
    <row r="186" spans="2:8" x14ac:dyDescent="0.3">
      <c r="B186" s="47"/>
      <c r="C186" s="47"/>
      <c r="D186" s="47"/>
      <c r="E186" s="39"/>
      <c r="F186" s="39"/>
      <c r="G186" s="39"/>
      <c r="H186" s="39"/>
    </row>
    <row r="187" spans="2:8" x14ac:dyDescent="0.3">
      <c r="B187" s="47"/>
      <c r="C187" s="47"/>
      <c r="D187" s="47"/>
      <c r="E187" s="39"/>
      <c r="F187" s="39"/>
      <c r="G187" s="39"/>
      <c r="H187" s="39"/>
    </row>
    <row r="188" spans="2:8" x14ac:dyDescent="0.3">
      <c r="B188" s="47"/>
      <c r="C188" s="47"/>
      <c r="D188" s="47"/>
      <c r="E188" s="39"/>
      <c r="F188" s="39"/>
      <c r="G188" s="39"/>
      <c r="H188" s="39"/>
    </row>
    <row r="189" spans="2:8" ht="10.8" thickBot="1" x14ac:dyDescent="0.35"/>
    <row r="190" spans="2:8" ht="10.8" thickBot="1" x14ac:dyDescent="0.35">
      <c r="B190" s="105" t="s">
        <v>154</v>
      </c>
      <c r="C190" s="113"/>
      <c r="D190" s="114"/>
      <c r="E190" s="48"/>
      <c r="F190" s="48"/>
      <c r="G190" s="48"/>
      <c r="H190" s="39"/>
    </row>
    <row r="191" spans="2:8" x14ac:dyDescent="0.3">
      <c r="B191" s="42"/>
    </row>
    <row r="192" spans="2:8" ht="60.75" customHeight="1" x14ac:dyDescent="0.3">
      <c r="B192" s="49" t="s">
        <v>111</v>
      </c>
      <c r="C192" s="102" t="s">
        <v>112</v>
      </c>
      <c r="D192" s="103"/>
    </row>
    <row r="193" spans="2:8" ht="20.399999999999999" x14ac:dyDescent="0.3">
      <c r="B193" s="49" t="s">
        <v>113</v>
      </c>
      <c r="C193" s="102" t="s">
        <v>114</v>
      </c>
      <c r="D193" s="103"/>
    </row>
    <row r="194" spans="2:8" x14ac:dyDescent="0.3">
      <c r="B194" s="104" t="s">
        <v>115</v>
      </c>
      <c r="C194" s="51" t="s">
        <v>116</v>
      </c>
      <c r="D194" s="45" t="s">
        <v>72</v>
      </c>
    </row>
    <row r="195" spans="2:8" x14ac:dyDescent="0.3">
      <c r="B195" s="104"/>
      <c r="C195" s="51" t="s">
        <v>117</v>
      </c>
      <c r="D195" s="45" t="s">
        <v>72</v>
      </c>
    </row>
    <row r="196" spans="2:8" x14ac:dyDescent="0.3">
      <c r="B196" s="104"/>
      <c r="C196" s="51" t="s">
        <v>118</v>
      </c>
      <c r="D196" s="45" t="s">
        <v>72</v>
      </c>
    </row>
    <row r="197" spans="2:8" x14ac:dyDescent="0.3">
      <c r="B197" s="104"/>
      <c r="C197" s="51" t="s">
        <v>119</v>
      </c>
      <c r="D197" s="45" t="s">
        <v>72</v>
      </c>
    </row>
    <row r="198" spans="2:8" x14ac:dyDescent="0.3">
      <c r="B198" s="104"/>
      <c r="C198" s="51" t="s">
        <v>120</v>
      </c>
      <c r="D198" s="45" t="s">
        <v>72</v>
      </c>
    </row>
    <row r="199" spans="2:8" x14ac:dyDescent="0.3">
      <c r="B199" s="104"/>
      <c r="C199" s="51" t="s">
        <v>121</v>
      </c>
      <c r="D199" s="45" t="s">
        <v>72</v>
      </c>
    </row>
    <row r="200" spans="2:8" ht="20.399999999999999" x14ac:dyDescent="0.3">
      <c r="B200" s="49" t="s">
        <v>122</v>
      </c>
      <c r="C200" s="102" t="s">
        <v>123</v>
      </c>
      <c r="D200" s="103"/>
    </row>
    <row r="201" spans="2:8" ht="39.75" customHeight="1" x14ac:dyDescent="0.3">
      <c r="B201" s="49" t="s">
        <v>124</v>
      </c>
      <c r="C201" s="107" t="s">
        <v>125</v>
      </c>
      <c r="D201" s="107"/>
    </row>
    <row r="202" spans="2:8" x14ac:dyDescent="0.3">
      <c r="B202" s="49" t="s">
        <v>126</v>
      </c>
      <c r="C202" s="102">
        <v>10200401</v>
      </c>
      <c r="D202" s="103"/>
    </row>
    <row r="203" spans="2:8" x14ac:dyDescent="0.3">
      <c r="B203" s="49" t="s">
        <v>127</v>
      </c>
      <c r="C203" s="108"/>
      <c r="D203" s="108"/>
    </row>
    <row r="204" spans="2:8" x14ac:dyDescent="0.3">
      <c r="B204" s="39"/>
      <c r="C204" s="39"/>
      <c r="D204" s="39"/>
    </row>
    <row r="205" spans="2:8" x14ac:dyDescent="0.3">
      <c r="B205" s="109"/>
      <c r="C205" s="109"/>
      <c r="D205" s="109"/>
      <c r="E205" s="30" t="s">
        <v>48</v>
      </c>
      <c r="F205" s="30" t="s">
        <v>1</v>
      </c>
      <c r="G205" s="30" t="s">
        <v>2</v>
      </c>
      <c r="H205" s="30" t="s">
        <v>0</v>
      </c>
    </row>
    <row r="206" spans="2:8" x14ac:dyDescent="0.3">
      <c r="B206" s="104" t="s">
        <v>128</v>
      </c>
      <c r="C206" s="104"/>
      <c r="D206" s="104"/>
      <c r="E206" s="50" t="str">
        <f>+VLOOKUP(C202,'[3]Hoja1 (2)'!$A$1:$G$113,4,0)</f>
        <v>0.00676*PET6</v>
      </c>
      <c r="F206" s="50" t="str">
        <f>+VLOOKUP(C202,'[3]Hoja1 (2)'!$A$1:$G$113,2,0)</f>
        <v>0.02364*PET6</v>
      </c>
      <c r="G206" s="50" t="str">
        <f>+VLOOKUP(C202,'[3]Hoja1 (2)'!$A$1:$G$113,3,0)</f>
        <v>3.09*PET6</v>
      </c>
      <c r="H206" s="50" t="str">
        <f>+VLOOKUP(C202,'[3]Hoja1 (2)'!$A$1:$G$113,5,0)</f>
        <v>0.00181*PET6</v>
      </c>
    </row>
    <row r="207" spans="2:8" x14ac:dyDescent="0.3">
      <c r="B207" s="110" t="s">
        <v>129</v>
      </c>
      <c r="C207" s="111"/>
      <c r="D207" s="112"/>
      <c r="E207" s="50" t="e">
        <f>+VLOOKUP(C203,[4]Hoja1!$B$1:$F$24,3,0)</f>
        <v>#N/A</v>
      </c>
      <c r="F207" s="50" t="e">
        <f>+VLOOKUP(C203,[4]Hoja1!$B$1:$F$24,4,0)</f>
        <v>#N/A</v>
      </c>
      <c r="G207" s="50" t="e">
        <f>+VLOOKUP(C203,[4]Hoja1!$B$1:$F$24,5,0)</f>
        <v>#N/A</v>
      </c>
      <c r="H207" s="50" t="e">
        <f>+VLOOKUP(C203,[4]Hoja1!$B$1:$F$24,2,0)</f>
        <v>#N/A</v>
      </c>
    </row>
    <row r="210" spans="2:8" ht="10.8" thickBot="1" x14ac:dyDescent="0.35"/>
    <row r="211" spans="2:8" ht="10.8" thickBot="1" x14ac:dyDescent="0.35">
      <c r="B211" s="105" t="s">
        <v>155</v>
      </c>
      <c r="C211" s="113"/>
      <c r="D211" s="114"/>
      <c r="E211" s="48"/>
      <c r="F211" s="48"/>
      <c r="G211" s="48"/>
      <c r="H211" s="39"/>
    </row>
    <row r="212" spans="2:8" x14ac:dyDescent="0.3">
      <c r="B212" s="42"/>
    </row>
    <row r="213" spans="2:8" ht="60.75" customHeight="1" x14ac:dyDescent="0.3">
      <c r="B213" s="49" t="s">
        <v>111</v>
      </c>
      <c r="C213" s="102" t="s">
        <v>112</v>
      </c>
      <c r="D213" s="103"/>
    </row>
    <row r="214" spans="2:8" ht="20.399999999999999" x14ac:dyDescent="0.3">
      <c r="B214" s="49" t="s">
        <v>113</v>
      </c>
      <c r="C214" s="102" t="s">
        <v>114</v>
      </c>
      <c r="D214" s="103"/>
    </row>
    <row r="215" spans="2:8" x14ac:dyDescent="0.3">
      <c r="B215" s="104" t="s">
        <v>115</v>
      </c>
      <c r="C215" s="51" t="s">
        <v>116</v>
      </c>
      <c r="D215" s="45" t="s">
        <v>72</v>
      </c>
    </row>
    <row r="216" spans="2:8" x14ac:dyDescent="0.3">
      <c r="B216" s="104"/>
      <c r="C216" s="51" t="s">
        <v>117</v>
      </c>
      <c r="D216" s="45" t="s">
        <v>72</v>
      </c>
    </row>
    <row r="217" spans="2:8" x14ac:dyDescent="0.3">
      <c r="B217" s="104"/>
      <c r="C217" s="51" t="s">
        <v>118</v>
      </c>
      <c r="D217" s="45" t="s">
        <v>72</v>
      </c>
    </row>
    <row r="218" spans="2:8" x14ac:dyDescent="0.3">
      <c r="B218" s="104"/>
      <c r="C218" s="51" t="s">
        <v>119</v>
      </c>
      <c r="D218" s="45" t="s">
        <v>72</v>
      </c>
    </row>
    <row r="219" spans="2:8" x14ac:dyDescent="0.3">
      <c r="B219" s="104"/>
      <c r="C219" s="51" t="s">
        <v>120</v>
      </c>
      <c r="D219" s="45" t="s">
        <v>72</v>
      </c>
    </row>
    <row r="220" spans="2:8" x14ac:dyDescent="0.3">
      <c r="B220" s="104"/>
      <c r="C220" s="51" t="s">
        <v>121</v>
      </c>
      <c r="D220" s="45" t="s">
        <v>72</v>
      </c>
    </row>
    <row r="221" spans="2:8" ht="20.399999999999999" x14ac:dyDescent="0.3">
      <c r="B221" s="49" t="s">
        <v>122</v>
      </c>
      <c r="C221" s="102" t="s">
        <v>123</v>
      </c>
      <c r="D221" s="103"/>
    </row>
    <row r="222" spans="2:8" ht="39.75" customHeight="1" x14ac:dyDescent="0.3">
      <c r="B222" s="49" t="s">
        <v>124</v>
      </c>
      <c r="C222" s="107" t="s">
        <v>125</v>
      </c>
      <c r="D222" s="107"/>
    </row>
    <row r="223" spans="2:8" x14ac:dyDescent="0.3">
      <c r="B223" s="49" t="s">
        <v>126</v>
      </c>
      <c r="C223" s="102">
        <v>10200401</v>
      </c>
      <c r="D223" s="103"/>
    </row>
    <row r="224" spans="2:8" x14ac:dyDescent="0.3">
      <c r="B224" s="49" t="s">
        <v>127</v>
      </c>
      <c r="C224" s="108"/>
      <c r="D224" s="108"/>
    </row>
    <row r="225" spans="2:8" x14ac:dyDescent="0.3">
      <c r="B225" s="39"/>
      <c r="C225" s="39"/>
      <c r="D225" s="39"/>
    </row>
    <row r="226" spans="2:8" x14ac:dyDescent="0.3">
      <c r="B226" s="109"/>
      <c r="C226" s="109"/>
      <c r="D226" s="109"/>
      <c r="E226" s="30" t="s">
        <v>48</v>
      </c>
      <c r="F226" s="30" t="s">
        <v>1</v>
      </c>
      <c r="G226" s="30" t="s">
        <v>2</v>
      </c>
      <c r="H226" s="30" t="s">
        <v>0</v>
      </c>
    </row>
    <row r="227" spans="2:8" x14ac:dyDescent="0.3">
      <c r="B227" s="104" t="s">
        <v>128</v>
      </c>
      <c r="C227" s="104"/>
      <c r="D227" s="104"/>
      <c r="E227" s="50" t="str">
        <f>+VLOOKUP(C223,'[3]Hoja1 (2)'!$A$1:$G$113,4,0)</f>
        <v>0.00676*PET6</v>
      </c>
      <c r="F227" s="50" t="str">
        <f>+VLOOKUP(C223,'[3]Hoja1 (2)'!$A$1:$G$113,2,0)</f>
        <v>0.02364*PET6</v>
      </c>
      <c r="G227" s="50" t="str">
        <f>+VLOOKUP(C223,'[3]Hoja1 (2)'!$A$1:$G$113,3,0)</f>
        <v>3.09*PET6</v>
      </c>
      <c r="H227" s="50" t="str">
        <f>+VLOOKUP(C223,'[3]Hoja1 (2)'!$A$1:$G$113,5,0)</f>
        <v>0.00181*PET6</v>
      </c>
    </row>
    <row r="228" spans="2:8" x14ac:dyDescent="0.3">
      <c r="B228" s="110" t="s">
        <v>129</v>
      </c>
      <c r="C228" s="111"/>
      <c r="D228" s="112"/>
      <c r="E228" s="50" t="e">
        <f>+VLOOKUP(C224,[4]Hoja1!$B$1:$F$24,3,0)</f>
        <v>#N/A</v>
      </c>
      <c r="F228" s="50" t="e">
        <f>+VLOOKUP(C224,[4]Hoja1!$B$1:$F$24,4,0)</f>
        <v>#N/A</v>
      </c>
      <c r="G228" s="50" t="e">
        <f>+VLOOKUP(C224,[4]Hoja1!$B$1:$F$24,5,0)</f>
        <v>#N/A</v>
      </c>
      <c r="H228" s="50" t="e">
        <f>+VLOOKUP(C224,[4]Hoja1!$B$1:$F$24,2,0)</f>
        <v>#N/A</v>
      </c>
    </row>
    <row r="231" spans="2:8" ht="10.8" thickBot="1" x14ac:dyDescent="0.35"/>
    <row r="232" spans="2:8" ht="10.8" thickBot="1" x14ac:dyDescent="0.35">
      <c r="B232" s="105" t="s">
        <v>156</v>
      </c>
      <c r="C232" s="113"/>
      <c r="D232" s="114"/>
      <c r="E232" s="48"/>
      <c r="F232" s="48"/>
      <c r="G232" s="48"/>
      <c r="H232" s="39"/>
    </row>
    <row r="233" spans="2:8" x14ac:dyDescent="0.3">
      <c r="B233" s="42"/>
    </row>
    <row r="234" spans="2:8" ht="60.75" customHeight="1" x14ac:dyDescent="0.3">
      <c r="B234" s="49" t="s">
        <v>111</v>
      </c>
      <c r="C234" s="102" t="s">
        <v>112</v>
      </c>
      <c r="D234" s="103"/>
    </row>
    <row r="235" spans="2:8" ht="20.399999999999999" x14ac:dyDescent="0.3">
      <c r="B235" s="49" t="s">
        <v>113</v>
      </c>
      <c r="C235" s="102" t="s">
        <v>114</v>
      </c>
      <c r="D235" s="103"/>
    </row>
    <row r="236" spans="2:8" x14ac:dyDescent="0.3">
      <c r="B236" s="104" t="s">
        <v>115</v>
      </c>
      <c r="C236" s="51" t="s">
        <v>116</v>
      </c>
      <c r="D236" s="45" t="s">
        <v>72</v>
      </c>
    </row>
    <row r="237" spans="2:8" x14ac:dyDescent="0.3">
      <c r="B237" s="104"/>
      <c r="C237" s="51" t="s">
        <v>117</v>
      </c>
      <c r="D237" s="45" t="s">
        <v>72</v>
      </c>
    </row>
    <row r="238" spans="2:8" x14ac:dyDescent="0.3">
      <c r="B238" s="104"/>
      <c r="C238" s="51" t="s">
        <v>118</v>
      </c>
      <c r="D238" s="45" t="s">
        <v>72</v>
      </c>
    </row>
    <row r="239" spans="2:8" x14ac:dyDescent="0.3">
      <c r="B239" s="104"/>
      <c r="C239" s="51" t="s">
        <v>119</v>
      </c>
      <c r="D239" s="45" t="s">
        <v>72</v>
      </c>
    </row>
    <row r="240" spans="2:8" x14ac:dyDescent="0.3">
      <c r="B240" s="104"/>
      <c r="C240" s="51" t="s">
        <v>120</v>
      </c>
      <c r="D240" s="45" t="s">
        <v>72</v>
      </c>
    </row>
    <row r="241" spans="2:8" x14ac:dyDescent="0.3">
      <c r="B241" s="104"/>
      <c r="C241" s="51" t="s">
        <v>121</v>
      </c>
      <c r="D241" s="45" t="s">
        <v>72</v>
      </c>
    </row>
    <row r="242" spans="2:8" ht="20.399999999999999" x14ac:dyDescent="0.3">
      <c r="B242" s="49" t="s">
        <v>122</v>
      </c>
      <c r="C242" s="102" t="s">
        <v>123</v>
      </c>
      <c r="D242" s="103"/>
    </row>
    <row r="243" spans="2:8" ht="39.75" customHeight="1" x14ac:dyDescent="0.3">
      <c r="B243" s="49" t="s">
        <v>124</v>
      </c>
      <c r="C243" s="107" t="s">
        <v>125</v>
      </c>
      <c r="D243" s="107"/>
    </row>
    <row r="244" spans="2:8" x14ac:dyDescent="0.3">
      <c r="B244" s="49" t="s">
        <v>126</v>
      </c>
      <c r="C244" s="102">
        <v>10200401</v>
      </c>
      <c r="D244" s="103"/>
    </row>
    <row r="245" spans="2:8" x14ac:dyDescent="0.3">
      <c r="B245" s="49" t="s">
        <v>127</v>
      </c>
      <c r="C245" s="108"/>
      <c r="D245" s="108"/>
    </row>
    <row r="246" spans="2:8" x14ac:dyDescent="0.3">
      <c r="B246" s="39"/>
      <c r="C246" s="39"/>
      <c r="D246" s="39"/>
    </row>
    <row r="247" spans="2:8" x14ac:dyDescent="0.3">
      <c r="B247" s="109"/>
      <c r="C247" s="109"/>
      <c r="D247" s="109"/>
      <c r="E247" s="30" t="s">
        <v>48</v>
      </c>
      <c r="F247" s="30" t="s">
        <v>1</v>
      </c>
      <c r="G247" s="30" t="s">
        <v>2</v>
      </c>
      <c r="H247" s="30" t="s">
        <v>0</v>
      </c>
    </row>
    <row r="248" spans="2:8" x14ac:dyDescent="0.3">
      <c r="B248" s="104" t="s">
        <v>128</v>
      </c>
      <c r="C248" s="104"/>
      <c r="D248" s="104"/>
      <c r="E248" s="50" t="str">
        <f>+VLOOKUP(C244,'[3]Hoja1 (2)'!$A$1:$G$113,4,0)</f>
        <v>0.00676*PET6</v>
      </c>
      <c r="F248" s="50" t="str">
        <f>+VLOOKUP(C244,'[3]Hoja1 (2)'!$A$1:$G$113,2,0)</f>
        <v>0.02364*PET6</v>
      </c>
      <c r="G248" s="50" t="str">
        <f>+VLOOKUP(C244,'[3]Hoja1 (2)'!$A$1:$G$113,3,0)</f>
        <v>3.09*PET6</v>
      </c>
      <c r="H248" s="50" t="str">
        <f>+VLOOKUP(C244,'[3]Hoja1 (2)'!$A$1:$G$113,5,0)</f>
        <v>0.00181*PET6</v>
      </c>
    </row>
    <row r="249" spans="2:8" x14ac:dyDescent="0.3">
      <c r="B249" s="110" t="s">
        <v>129</v>
      </c>
      <c r="C249" s="111"/>
      <c r="D249" s="112"/>
      <c r="E249" s="50" t="e">
        <f>+VLOOKUP(C245,[4]Hoja1!$B$1:$F$24,3,0)</f>
        <v>#N/A</v>
      </c>
      <c r="F249" s="50" t="e">
        <f>+VLOOKUP(C245,[4]Hoja1!$B$1:$F$24,4,0)</f>
        <v>#N/A</v>
      </c>
      <c r="G249" s="50" t="e">
        <f>+VLOOKUP(C245,[4]Hoja1!$B$1:$F$24,5,0)</f>
        <v>#N/A</v>
      </c>
      <c r="H249" s="50" t="e">
        <f>+VLOOKUP(C245,[4]Hoja1!$B$1:$F$24,2,0)</f>
        <v>#N/A</v>
      </c>
    </row>
    <row r="250" spans="2:8" x14ac:dyDescent="0.3">
      <c r="B250" s="47"/>
      <c r="C250" s="47"/>
      <c r="D250" s="47"/>
      <c r="E250" s="39"/>
      <c r="F250" s="39"/>
      <c r="G250" s="39"/>
      <c r="H250" s="39"/>
    </row>
    <row r="251" spans="2:8" ht="10.8" thickBot="1" x14ac:dyDescent="0.35">
      <c r="B251" s="47"/>
      <c r="C251" s="47"/>
      <c r="D251" s="47"/>
      <c r="E251" s="39"/>
      <c r="F251" s="39"/>
      <c r="G251" s="39"/>
      <c r="H251" s="39"/>
    </row>
    <row r="252" spans="2:8" ht="10.8" thickBot="1" x14ac:dyDescent="0.35">
      <c r="B252" s="105" t="s">
        <v>157</v>
      </c>
      <c r="C252" s="113"/>
      <c r="D252" s="114"/>
      <c r="E252" s="48"/>
      <c r="F252" s="48"/>
      <c r="G252" s="48"/>
      <c r="H252" s="39"/>
    </row>
    <row r="253" spans="2:8" x14ac:dyDescent="0.3">
      <c r="B253" s="42"/>
    </row>
    <row r="254" spans="2:8" ht="60.75" customHeight="1" x14ac:dyDescent="0.3">
      <c r="B254" s="49" t="s">
        <v>111</v>
      </c>
      <c r="C254" s="102" t="s">
        <v>112</v>
      </c>
      <c r="D254" s="103"/>
    </row>
    <row r="255" spans="2:8" ht="20.399999999999999" x14ac:dyDescent="0.3">
      <c r="B255" s="49" t="s">
        <v>113</v>
      </c>
      <c r="C255" s="102" t="s">
        <v>114</v>
      </c>
      <c r="D255" s="103"/>
    </row>
    <row r="256" spans="2:8" x14ac:dyDescent="0.3">
      <c r="B256" s="104" t="s">
        <v>115</v>
      </c>
      <c r="C256" s="51" t="s">
        <v>116</v>
      </c>
      <c r="D256" s="45" t="s">
        <v>72</v>
      </c>
    </row>
    <row r="257" spans="2:8" x14ac:dyDescent="0.3">
      <c r="B257" s="104"/>
      <c r="C257" s="51" t="s">
        <v>117</v>
      </c>
      <c r="D257" s="45" t="s">
        <v>72</v>
      </c>
    </row>
    <row r="258" spans="2:8" x14ac:dyDescent="0.3">
      <c r="B258" s="104"/>
      <c r="C258" s="51" t="s">
        <v>118</v>
      </c>
      <c r="D258" s="45" t="s">
        <v>72</v>
      </c>
    </row>
    <row r="259" spans="2:8" x14ac:dyDescent="0.3">
      <c r="B259" s="104"/>
      <c r="C259" s="51" t="s">
        <v>119</v>
      </c>
      <c r="D259" s="45" t="s">
        <v>72</v>
      </c>
    </row>
    <row r="260" spans="2:8" x14ac:dyDescent="0.3">
      <c r="B260" s="104"/>
      <c r="C260" s="51" t="s">
        <v>120</v>
      </c>
      <c r="D260" s="45" t="s">
        <v>72</v>
      </c>
    </row>
    <row r="261" spans="2:8" x14ac:dyDescent="0.3">
      <c r="B261" s="104"/>
      <c r="C261" s="51" t="s">
        <v>121</v>
      </c>
      <c r="D261" s="45" t="s">
        <v>72</v>
      </c>
    </row>
    <row r="262" spans="2:8" ht="20.399999999999999" x14ac:dyDescent="0.3">
      <c r="B262" s="49" t="s">
        <v>122</v>
      </c>
      <c r="C262" s="102" t="s">
        <v>123</v>
      </c>
      <c r="D262" s="103"/>
    </row>
    <row r="263" spans="2:8" ht="39.75" customHeight="1" x14ac:dyDescent="0.3">
      <c r="B263" s="49" t="s">
        <v>124</v>
      </c>
      <c r="C263" s="107" t="s">
        <v>125</v>
      </c>
      <c r="D263" s="107"/>
    </row>
    <row r="264" spans="2:8" x14ac:dyDescent="0.3">
      <c r="B264" s="49" t="s">
        <v>126</v>
      </c>
      <c r="C264" s="102">
        <v>10200401</v>
      </c>
      <c r="D264" s="103"/>
    </row>
    <row r="265" spans="2:8" x14ac:dyDescent="0.3">
      <c r="B265" s="49" t="s">
        <v>127</v>
      </c>
      <c r="C265" s="108"/>
      <c r="D265" s="108"/>
    </row>
    <row r="266" spans="2:8" x14ac:dyDescent="0.3">
      <c r="B266" s="39"/>
      <c r="C266" s="39"/>
      <c r="D266" s="39"/>
    </row>
    <row r="267" spans="2:8" x14ac:dyDescent="0.3">
      <c r="B267" s="109"/>
      <c r="C267" s="109"/>
      <c r="D267" s="109"/>
      <c r="E267" s="30" t="s">
        <v>48</v>
      </c>
      <c r="F267" s="30" t="s">
        <v>1</v>
      </c>
      <c r="G267" s="30" t="s">
        <v>2</v>
      </c>
      <c r="H267" s="30" t="s">
        <v>0</v>
      </c>
    </row>
    <row r="268" spans="2:8" x14ac:dyDescent="0.3">
      <c r="B268" s="104" t="s">
        <v>128</v>
      </c>
      <c r="C268" s="104"/>
      <c r="D268" s="104"/>
      <c r="E268" s="50" t="str">
        <f>+VLOOKUP(C264,'[3]Hoja1 (2)'!$A$1:$G$113,4,0)</f>
        <v>0.00676*PET6</v>
      </c>
      <c r="F268" s="50" t="str">
        <f>+VLOOKUP(C264,'[3]Hoja1 (2)'!$A$1:$G$113,2,0)</f>
        <v>0.02364*PET6</v>
      </c>
      <c r="G268" s="50" t="str">
        <f>+VLOOKUP(C264,'[3]Hoja1 (2)'!$A$1:$G$113,3,0)</f>
        <v>3.09*PET6</v>
      </c>
      <c r="H268" s="50" t="str">
        <f>+VLOOKUP(C264,'[3]Hoja1 (2)'!$A$1:$G$113,5,0)</f>
        <v>0.00181*PET6</v>
      </c>
    </row>
    <row r="269" spans="2:8" x14ac:dyDescent="0.3">
      <c r="B269" s="110" t="s">
        <v>129</v>
      </c>
      <c r="C269" s="111"/>
      <c r="D269" s="112"/>
      <c r="E269" s="50" t="e">
        <f>+VLOOKUP(C265,[4]Hoja1!$B$1:$F$24,3,0)</f>
        <v>#N/A</v>
      </c>
      <c r="F269" s="50" t="e">
        <f>+VLOOKUP(C265,[4]Hoja1!$B$1:$F$24,4,0)</f>
        <v>#N/A</v>
      </c>
      <c r="G269" s="50" t="e">
        <f>+VLOOKUP(C265,[4]Hoja1!$B$1:$F$24,5,0)</f>
        <v>#N/A</v>
      </c>
      <c r="H269" s="50" t="e">
        <f>+VLOOKUP(C265,[4]Hoja1!$B$1:$F$24,2,0)</f>
        <v>#N/A</v>
      </c>
    </row>
    <row r="272" spans="2:8" ht="10.8" thickBot="1" x14ac:dyDescent="0.35"/>
    <row r="273" spans="2:8" ht="10.8" thickBot="1" x14ac:dyDescent="0.35">
      <c r="B273" s="105" t="s">
        <v>158</v>
      </c>
      <c r="C273" s="113"/>
      <c r="D273" s="114"/>
      <c r="E273" s="48"/>
      <c r="F273" s="48"/>
      <c r="G273" s="48"/>
      <c r="H273" s="39"/>
    </row>
    <row r="274" spans="2:8" x14ac:dyDescent="0.3">
      <c r="B274" s="42"/>
    </row>
    <row r="275" spans="2:8" ht="60.75" customHeight="1" x14ac:dyDescent="0.3">
      <c r="B275" s="49" t="s">
        <v>111</v>
      </c>
      <c r="C275" s="102" t="s">
        <v>112</v>
      </c>
      <c r="D275" s="103"/>
    </row>
    <row r="276" spans="2:8" ht="20.399999999999999" x14ac:dyDescent="0.3">
      <c r="B276" s="49" t="s">
        <v>113</v>
      </c>
      <c r="C276" s="102" t="s">
        <v>114</v>
      </c>
      <c r="D276" s="103"/>
    </row>
    <row r="277" spans="2:8" x14ac:dyDescent="0.3">
      <c r="B277" s="104" t="s">
        <v>115</v>
      </c>
      <c r="C277" s="51" t="s">
        <v>116</v>
      </c>
      <c r="D277" s="45" t="s">
        <v>72</v>
      </c>
    </row>
    <row r="278" spans="2:8" x14ac:dyDescent="0.3">
      <c r="B278" s="104"/>
      <c r="C278" s="51" t="s">
        <v>117</v>
      </c>
      <c r="D278" s="45" t="s">
        <v>72</v>
      </c>
    </row>
    <row r="279" spans="2:8" x14ac:dyDescent="0.3">
      <c r="B279" s="104"/>
      <c r="C279" s="51" t="s">
        <v>118</v>
      </c>
      <c r="D279" s="45" t="s">
        <v>72</v>
      </c>
    </row>
    <row r="280" spans="2:8" x14ac:dyDescent="0.3">
      <c r="B280" s="104"/>
      <c r="C280" s="51" t="s">
        <v>119</v>
      </c>
      <c r="D280" s="45" t="s">
        <v>72</v>
      </c>
    </row>
    <row r="281" spans="2:8" x14ac:dyDescent="0.3">
      <c r="B281" s="104"/>
      <c r="C281" s="51" t="s">
        <v>120</v>
      </c>
      <c r="D281" s="45" t="s">
        <v>72</v>
      </c>
    </row>
    <row r="282" spans="2:8" x14ac:dyDescent="0.3">
      <c r="B282" s="104"/>
      <c r="C282" s="51" t="s">
        <v>121</v>
      </c>
      <c r="D282" s="45" t="s">
        <v>72</v>
      </c>
    </row>
    <row r="283" spans="2:8" ht="20.399999999999999" x14ac:dyDescent="0.3">
      <c r="B283" s="49" t="s">
        <v>122</v>
      </c>
      <c r="C283" s="102" t="s">
        <v>123</v>
      </c>
      <c r="D283" s="103"/>
    </row>
    <row r="284" spans="2:8" ht="39.75" customHeight="1" x14ac:dyDescent="0.3">
      <c r="B284" s="49" t="s">
        <v>124</v>
      </c>
      <c r="C284" s="107" t="s">
        <v>125</v>
      </c>
      <c r="D284" s="107"/>
    </row>
    <row r="285" spans="2:8" x14ac:dyDescent="0.3">
      <c r="B285" s="49" t="s">
        <v>126</v>
      </c>
      <c r="C285" s="102">
        <v>10200401</v>
      </c>
      <c r="D285" s="103"/>
    </row>
    <row r="286" spans="2:8" x14ac:dyDescent="0.3">
      <c r="B286" s="49" t="s">
        <v>127</v>
      </c>
      <c r="C286" s="108"/>
      <c r="D286" s="108"/>
    </row>
    <row r="287" spans="2:8" x14ac:dyDescent="0.3">
      <c r="B287" s="39"/>
      <c r="C287" s="39"/>
      <c r="D287" s="39"/>
    </row>
    <row r="288" spans="2:8" x14ac:dyDescent="0.3">
      <c r="B288" s="109"/>
      <c r="C288" s="109"/>
      <c r="D288" s="109"/>
      <c r="E288" s="30" t="s">
        <v>48</v>
      </c>
      <c r="F288" s="30" t="s">
        <v>1</v>
      </c>
      <c r="G288" s="30" t="s">
        <v>2</v>
      </c>
      <c r="H288" s="30" t="s">
        <v>0</v>
      </c>
    </row>
    <row r="289" spans="2:8" x14ac:dyDescent="0.3">
      <c r="B289" s="104" t="s">
        <v>128</v>
      </c>
      <c r="C289" s="104"/>
      <c r="D289" s="104"/>
      <c r="E289" s="50" t="str">
        <f>+VLOOKUP(C285,'[3]Hoja1 (2)'!$A$1:$G$113,4,0)</f>
        <v>0.00676*PET6</v>
      </c>
      <c r="F289" s="50" t="str">
        <f>+VLOOKUP(C285,'[3]Hoja1 (2)'!$A$1:$G$113,2,0)</f>
        <v>0.02364*PET6</v>
      </c>
      <c r="G289" s="50" t="str">
        <f>+VLOOKUP(C285,'[3]Hoja1 (2)'!$A$1:$G$113,3,0)</f>
        <v>3.09*PET6</v>
      </c>
      <c r="H289" s="50" t="str">
        <f>+VLOOKUP(C285,'[3]Hoja1 (2)'!$A$1:$G$113,5,0)</f>
        <v>0.00181*PET6</v>
      </c>
    </row>
    <row r="290" spans="2:8" x14ac:dyDescent="0.3">
      <c r="B290" s="110" t="s">
        <v>129</v>
      </c>
      <c r="C290" s="111"/>
      <c r="D290" s="112"/>
      <c r="E290" s="50" t="e">
        <f>+VLOOKUP(C286,[4]Hoja1!$B$1:$F$24,3,0)</f>
        <v>#N/A</v>
      </c>
      <c r="F290" s="50" t="e">
        <f>+VLOOKUP(C286,[4]Hoja1!$B$1:$F$24,4,0)</f>
        <v>#N/A</v>
      </c>
      <c r="G290" s="50" t="e">
        <f>+VLOOKUP(C286,[4]Hoja1!$B$1:$F$24,5,0)</f>
        <v>#N/A</v>
      </c>
      <c r="H290" s="50" t="e">
        <f>+VLOOKUP(C286,[4]Hoja1!$B$1:$F$24,2,0)</f>
        <v>#N/A</v>
      </c>
    </row>
    <row r="293" spans="2:8" ht="10.8" thickBot="1" x14ac:dyDescent="0.35"/>
    <row r="294" spans="2:8" ht="10.8" thickBot="1" x14ac:dyDescent="0.35">
      <c r="B294" s="105" t="s">
        <v>159</v>
      </c>
      <c r="C294" s="113"/>
      <c r="D294" s="114"/>
      <c r="E294" s="48"/>
      <c r="F294" s="48"/>
      <c r="G294" s="48"/>
      <c r="H294" s="39"/>
    </row>
    <row r="295" spans="2:8" x14ac:dyDescent="0.3">
      <c r="B295" s="42"/>
    </row>
    <row r="296" spans="2:8" ht="60.75" customHeight="1" x14ac:dyDescent="0.3">
      <c r="B296" s="49" t="s">
        <v>111</v>
      </c>
      <c r="C296" s="102" t="s">
        <v>112</v>
      </c>
      <c r="D296" s="103"/>
    </row>
    <row r="297" spans="2:8" ht="20.399999999999999" x14ac:dyDescent="0.3">
      <c r="B297" s="49" t="s">
        <v>113</v>
      </c>
      <c r="C297" s="102" t="s">
        <v>114</v>
      </c>
      <c r="D297" s="103"/>
    </row>
    <row r="298" spans="2:8" x14ac:dyDescent="0.3">
      <c r="B298" s="104" t="s">
        <v>115</v>
      </c>
      <c r="C298" s="51" t="s">
        <v>116</v>
      </c>
      <c r="D298" s="45" t="s">
        <v>72</v>
      </c>
    </row>
    <row r="299" spans="2:8" x14ac:dyDescent="0.3">
      <c r="B299" s="104"/>
      <c r="C299" s="51" t="s">
        <v>117</v>
      </c>
      <c r="D299" s="45" t="s">
        <v>72</v>
      </c>
    </row>
    <row r="300" spans="2:8" x14ac:dyDescent="0.3">
      <c r="B300" s="104"/>
      <c r="C300" s="51" t="s">
        <v>118</v>
      </c>
      <c r="D300" s="45" t="s">
        <v>72</v>
      </c>
    </row>
    <row r="301" spans="2:8" x14ac:dyDescent="0.3">
      <c r="B301" s="104"/>
      <c r="C301" s="51" t="s">
        <v>119</v>
      </c>
      <c r="D301" s="45" t="s">
        <v>72</v>
      </c>
    </row>
    <row r="302" spans="2:8" x14ac:dyDescent="0.3">
      <c r="B302" s="104"/>
      <c r="C302" s="51" t="s">
        <v>120</v>
      </c>
      <c r="D302" s="45" t="s">
        <v>72</v>
      </c>
    </row>
    <row r="303" spans="2:8" x14ac:dyDescent="0.3">
      <c r="B303" s="104"/>
      <c r="C303" s="51" t="s">
        <v>121</v>
      </c>
      <c r="D303" s="45" t="s">
        <v>72</v>
      </c>
    </row>
    <row r="304" spans="2:8" ht="20.399999999999999" x14ac:dyDescent="0.3">
      <c r="B304" s="49" t="s">
        <v>122</v>
      </c>
      <c r="C304" s="102" t="s">
        <v>123</v>
      </c>
      <c r="D304" s="103"/>
    </row>
    <row r="305" spans="2:8" ht="39.75" customHeight="1" x14ac:dyDescent="0.3">
      <c r="B305" s="49" t="s">
        <v>124</v>
      </c>
      <c r="C305" s="107" t="s">
        <v>125</v>
      </c>
      <c r="D305" s="107"/>
    </row>
    <row r="306" spans="2:8" x14ac:dyDescent="0.3">
      <c r="B306" s="49" t="s">
        <v>126</v>
      </c>
      <c r="C306" s="102">
        <v>10200401</v>
      </c>
      <c r="D306" s="103"/>
    </row>
    <row r="307" spans="2:8" x14ac:dyDescent="0.3">
      <c r="B307" s="49" t="s">
        <v>127</v>
      </c>
      <c r="C307" s="108"/>
      <c r="D307" s="108"/>
    </row>
    <row r="308" spans="2:8" x14ac:dyDescent="0.3">
      <c r="B308" s="39"/>
      <c r="C308" s="39"/>
      <c r="D308" s="39"/>
    </row>
    <row r="309" spans="2:8" x14ac:dyDescent="0.3">
      <c r="B309" s="109"/>
      <c r="C309" s="109"/>
      <c r="D309" s="109"/>
      <c r="E309" s="30" t="s">
        <v>48</v>
      </c>
      <c r="F309" s="30" t="s">
        <v>1</v>
      </c>
      <c r="G309" s="30" t="s">
        <v>2</v>
      </c>
      <c r="H309" s="30" t="s">
        <v>0</v>
      </c>
    </row>
    <row r="310" spans="2:8" x14ac:dyDescent="0.3">
      <c r="B310" s="104" t="s">
        <v>128</v>
      </c>
      <c r="C310" s="104"/>
      <c r="D310" s="104"/>
      <c r="E310" s="50" t="str">
        <f>+VLOOKUP(C306,'[3]Hoja1 (2)'!$A$1:$G$113,4,0)</f>
        <v>0.00676*PET6</v>
      </c>
      <c r="F310" s="50" t="str">
        <f>+VLOOKUP(C306,'[3]Hoja1 (2)'!$A$1:$G$113,2,0)</f>
        <v>0.02364*PET6</v>
      </c>
      <c r="G310" s="50" t="str">
        <f>+VLOOKUP(C306,'[3]Hoja1 (2)'!$A$1:$G$113,3,0)</f>
        <v>3.09*PET6</v>
      </c>
      <c r="H310" s="50" t="str">
        <f>+VLOOKUP(C306,'[3]Hoja1 (2)'!$A$1:$G$113,5,0)</f>
        <v>0.00181*PET6</v>
      </c>
    </row>
    <row r="311" spans="2:8" x14ac:dyDescent="0.3">
      <c r="B311" s="110" t="s">
        <v>129</v>
      </c>
      <c r="C311" s="111"/>
      <c r="D311" s="112"/>
      <c r="E311" s="50" t="e">
        <f>+VLOOKUP(C307,[4]Hoja1!$B$1:$F$24,3,0)</f>
        <v>#N/A</v>
      </c>
      <c r="F311" s="50" t="e">
        <f>+VLOOKUP(C307,[4]Hoja1!$B$1:$F$24,4,0)</f>
        <v>#N/A</v>
      </c>
      <c r="G311" s="50" t="e">
        <f>+VLOOKUP(C307,[4]Hoja1!$B$1:$F$24,5,0)</f>
        <v>#N/A</v>
      </c>
      <c r="H311" s="50" t="e">
        <f>+VLOOKUP(C307,[4]Hoja1!$B$1:$F$24,2,0)</f>
        <v>#N/A</v>
      </c>
    </row>
    <row r="320" spans="2:8" ht="10.8" thickBot="1" x14ac:dyDescent="0.35"/>
    <row r="321" spans="2:8" ht="10.8" thickBot="1" x14ac:dyDescent="0.35">
      <c r="B321" s="105" t="s">
        <v>160</v>
      </c>
      <c r="C321" s="113"/>
      <c r="D321" s="114"/>
      <c r="E321" s="48"/>
      <c r="F321" s="48"/>
      <c r="G321" s="48"/>
      <c r="H321" s="39"/>
    </row>
    <row r="322" spans="2:8" x14ac:dyDescent="0.3">
      <c r="B322" s="42"/>
    </row>
    <row r="323" spans="2:8" ht="60.75" customHeight="1" x14ac:dyDescent="0.3">
      <c r="B323" s="49" t="s">
        <v>111</v>
      </c>
      <c r="C323" s="102" t="s">
        <v>112</v>
      </c>
      <c r="D323" s="103"/>
    </row>
    <row r="324" spans="2:8" ht="20.399999999999999" x14ac:dyDescent="0.3">
      <c r="B324" s="49" t="s">
        <v>113</v>
      </c>
      <c r="C324" s="102" t="s">
        <v>114</v>
      </c>
      <c r="D324" s="103"/>
    </row>
    <row r="325" spans="2:8" x14ac:dyDescent="0.3">
      <c r="B325" s="104" t="s">
        <v>115</v>
      </c>
      <c r="C325" s="51" t="s">
        <v>116</v>
      </c>
      <c r="D325" s="45" t="s">
        <v>72</v>
      </c>
    </row>
    <row r="326" spans="2:8" x14ac:dyDescent="0.3">
      <c r="B326" s="104"/>
      <c r="C326" s="51" t="s">
        <v>117</v>
      </c>
      <c r="D326" s="45" t="s">
        <v>72</v>
      </c>
    </row>
    <row r="327" spans="2:8" x14ac:dyDescent="0.3">
      <c r="B327" s="104"/>
      <c r="C327" s="51" t="s">
        <v>118</v>
      </c>
      <c r="D327" s="45" t="s">
        <v>72</v>
      </c>
    </row>
    <row r="328" spans="2:8" x14ac:dyDescent="0.3">
      <c r="B328" s="104"/>
      <c r="C328" s="51" t="s">
        <v>119</v>
      </c>
      <c r="D328" s="45" t="s">
        <v>72</v>
      </c>
    </row>
    <row r="329" spans="2:8" x14ac:dyDescent="0.3">
      <c r="B329" s="104"/>
      <c r="C329" s="51" t="s">
        <v>120</v>
      </c>
      <c r="D329" s="45" t="s">
        <v>72</v>
      </c>
    </row>
    <row r="330" spans="2:8" x14ac:dyDescent="0.3">
      <c r="B330" s="104"/>
      <c r="C330" s="51" t="s">
        <v>121</v>
      </c>
      <c r="D330" s="45" t="s">
        <v>72</v>
      </c>
    </row>
    <row r="331" spans="2:8" ht="20.399999999999999" x14ac:dyDescent="0.3">
      <c r="B331" s="49" t="s">
        <v>122</v>
      </c>
      <c r="C331" s="102" t="s">
        <v>123</v>
      </c>
      <c r="D331" s="103"/>
    </row>
    <row r="332" spans="2:8" ht="39.75" customHeight="1" x14ac:dyDescent="0.3">
      <c r="B332" s="49" t="s">
        <v>124</v>
      </c>
      <c r="C332" s="107" t="s">
        <v>125</v>
      </c>
      <c r="D332" s="107"/>
    </row>
    <row r="333" spans="2:8" x14ac:dyDescent="0.3">
      <c r="B333" s="49" t="s">
        <v>126</v>
      </c>
      <c r="C333" s="102">
        <v>10200401</v>
      </c>
      <c r="D333" s="103"/>
    </row>
    <row r="334" spans="2:8" x14ac:dyDescent="0.3">
      <c r="B334" s="49" t="s">
        <v>127</v>
      </c>
      <c r="C334" s="108"/>
      <c r="D334" s="108"/>
    </row>
    <row r="335" spans="2:8" x14ac:dyDescent="0.3">
      <c r="B335" s="39"/>
      <c r="C335" s="39"/>
      <c r="D335" s="39"/>
    </row>
    <row r="336" spans="2:8" x14ac:dyDescent="0.3">
      <c r="B336" s="109"/>
      <c r="C336" s="109"/>
      <c r="D336" s="109"/>
      <c r="E336" s="30" t="s">
        <v>48</v>
      </c>
      <c r="F336" s="30" t="s">
        <v>1</v>
      </c>
      <c r="G336" s="30" t="s">
        <v>2</v>
      </c>
      <c r="H336" s="30" t="s">
        <v>0</v>
      </c>
    </row>
    <row r="337" spans="2:8" x14ac:dyDescent="0.3">
      <c r="B337" s="104" t="s">
        <v>128</v>
      </c>
      <c r="C337" s="104"/>
      <c r="D337" s="104"/>
      <c r="E337" s="50" t="str">
        <f>+VLOOKUP(C333,'[3]Hoja1 (2)'!$A$1:$G$113,4,0)</f>
        <v>0.00676*PET6</v>
      </c>
      <c r="F337" s="50" t="str">
        <f>+VLOOKUP(C333,'[3]Hoja1 (2)'!$A$1:$G$113,2,0)</f>
        <v>0.02364*PET6</v>
      </c>
      <c r="G337" s="50" t="str">
        <f>+VLOOKUP(C333,'[3]Hoja1 (2)'!$A$1:$G$113,3,0)</f>
        <v>3.09*PET6</v>
      </c>
      <c r="H337" s="50" t="str">
        <f>+VLOOKUP(C333,'[3]Hoja1 (2)'!$A$1:$G$113,5,0)</f>
        <v>0.00181*PET6</v>
      </c>
    </row>
    <row r="338" spans="2:8" x14ac:dyDescent="0.3">
      <c r="B338" s="110" t="s">
        <v>129</v>
      </c>
      <c r="C338" s="111"/>
      <c r="D338" s="112"/>
      <c r="E338" s="50" t="e">
        <f>+VLOOKUP(C334,[4]Hoja1!$B$1:$F$24,3,0)</f>
        <v>#N/A</v>
      </c>
      <c r="F338" s="50" t="e">
        <f>+VLOOKUP(C334,[4]Hoja1!$B$1:$F$24,4,0)</f>
        <v>#N/A</v>
      </c>
      <c r="G338" s="50" t="e">
        <f>+VLOOKUP(C334,[4]Hoja1!$B$1:$F$24,5,0)</f>
        <v>#N/A</v>
      </c>
      <c r="H338" s="50" t="e">
        <f>+VLOOKUP(C334,[4]Hoja1!$B$1:$F$24,2,0)</f>
        <v>#N/A</v>
      </c>
    </row>
  </sheetData>
  <mergeCells count="111">
    <mergeCell ref="B336:D336"/>
    <mergeCell ref="B337:D337"/>
    <mergeCell ref="B338:D338"/>
    <mergeCell ref="C324:D324"/>
    <mergeCell ref="B325:B330"/>
    <mergeCell ref="C331:D331"/>
    <mergeCell ref="C332:D332"/>
    <mergeCell ref="C333:D333"/>
    <mergeCell ref="C334:D334"/>
    <mergeCell ref="C307:D307"/>
    <mergeCell ref="B309:D309"/>
    <mergeCell ref="B310:D310"/>
    <mergeCell ref="B311:D311"/>
    <mergeCell ref="B321:D321"/>
    <mergeCell ref="C323:D323"/>
    <mergeCell ref="C296:D296"/>
    <mergeCell ref="C297:D297"/>
    <mergeCell ref="B298:B303"/>
    <mergeCell ref="C304:D304"/>
    <mergeCell ref="C305:D305"/>
    <mergeCell ref="C306:D306"/>
    <mergeCell ref="C285:D285"/>
    <mergeCell ref="C286:D286"/>
    <mergeCell ref="B288:D288"/>
    <mergeCell ref="B289:D289"/>
    <mergeCell ref="B290:D290"/>
    <mergeCell ref="B294:D294"/>
    <mergeCell ref="B273:D273"/>
    <mergeCell ref="C275:D275"/>
    <mergeCell ref="C276:D276"/>
    <mergeCell ref="B277:B282"/>
    <mergeCell ref="C283:D283"/>
    <mergeCell ref="C284:D284"/>
    <mergeCell ref="C263:D263"/>
    <mergeCell ref="C264:D264"/>
    <mergeCell ref="C265:D265"/>
    <mergeCell ref="B267:D267"/>
    <mergeCell ref="B268:D268"/>
    <mergeCell ref="B269:D269"/>
    <mergeCell ref="B249:D249"/>
    <mergeCell ref="B252:D252"/>
    <mergeCell ref="C254:D254"/>
    <mergeCell ref="C255:D255"/>
    <mergeCell ref="B256:B261"/>
    <mergeCell ref="C262:D262"/>
    <mergeCell ref="C242:D242"/>
    <mergeCell ref="C243:D243"/>
    <mergeCell ref="C244:D244"/>
    <mergeCell ref="C245:D245"/>
    <mergeCell ref="B247:D247"/>
    <mergeCell ref="B248:D248"/>
    <mergeCell ref="B227:D227"/>
    <mergeCell ref="B228:D228"/>
    <mergeCell ref="B232:D232"/>
    <mergeCell ref="C234:D234"/>
    <mergeCell ref="C235:D235"/>
    <mergeCell ref="B236:B241"/>
    <mergeCell ref="B215:B220"/>
    <mergeCell ref="C221:D221"/>
    <mergeCell ref="C222:D222"/>
    <mergeCell ref="C223:D223"/>
    <mergeCell ref="C224:D224"/>
    <mergeCell ref="B226:D226"/>
    <mergeCell ref="B205:D205"/>
    <mergeCell ref="B206:D206"/>
    <mergeCell ref="B207:D207"/>
    <mergeCell ref="B211:D211"/>
    <mergeCell ref="C213:D213"/>
    <mergeCell ref="C214:D214"/>
    <mergeCell ref="C193:D193"/>
    <mergeCell ref="B194:B199"/>
    <mergeCell ref="C200:D200"/>
    <mergeCell ref="C201:D201"/>
    <mergeCell ref="C202:D202"/>
    <mergeCell ref="C203:D203"/>
    <mergeCell ref="C176:D176"/>
    <mergeCell ref="B178:D178"/>
    <mergeCell ref="B179:D179"/>
    <mergeCell ref="B180:D180"/>
    <mergeCell ref="B190:D190"/>
    <mergeCell ref="C192:D192"/>
    <mergeCell ref="C165:D165"/>
    <mergeCell ref="C166:D166"/>
    <mergeCell ref="B167:B172"/>
    <mergeCell ref="C173:D173"/>
    <mergeCell ref="C174:D174"/>
    <mergeCell ref="C175:D175"/>
    <mergeCell ref="C154:D154"/>
    <mergeCell ref="C155:D155"/>
    <mergeCell ref="B157:D157"/>
    <mergeCell ref="B158:D158"/>
    <mergeCell ref="B159:D159"/>
    <mergeCell ref="B163:D163"/>
    <mergeCell ref="B146:B151"/>
    <mergeCell ref="C152:D152"/>
    <mergeCell ref="C153:D153"/>
    <mergeCell ref="C20:D20"/>
    <mergeCell ref="C21:D21"/>
    <mergeCell ref="C22:D22"/>
    <mergeCell ref="B24:D24"/>
    <mergeCell ref="B25:D25"/>
    <mergeCell ref="B26:D26"/>
    <mergeCell ref="B9:D9"/>
    <mergeCell ref="C11:D11"/>
    <mergeCell ref="C12:D12"/>
    <mergeCell ref="B13:B18"/>
    <mergeCell ref="C19:D19"/>
    <mergeCell ref="B142:D142"/>
    <mergeCell ref="C144:D144"/>
    <mergeCell ref="C145:D145"/>
    <mergeCell ref="B7:D7"/>
  </mergeCells>
  <dataValidations disablePrompts="1" count="2">
    <dataValidation type="list" allowBlank="1" showInputMessage="1" showErrorMessage="1" sqref="C21:D21 C223:D223 C202:D202 C175:D175 C154:D154 C244:D244 C264:D264 C285:D285 C306:D306 C333:D333">
      <formula1>$A$30:$A$141</formula1>
    </dataValidation>
    <dataValidation type="list" allowBlank="1" showInputMessage="1" showErrorMessage="1" sqref="C22 C224 C203 C334 C155 C245 C265 C286 C307 C176">
      <formula1>$B$30:$B$52</formula1>
    </dataValidation>
  </dataValidations>
  <pageMargins left="0.7" right="0.54" top="0.75" bottom="0.75" header="0.3" footer="0.3"/>
  <pageSetup scale="60" orientation="landscape"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UhKQbMWUSV1gozBJ/0+uMT8n9GJovvWWdy5LFANdk+g=</DigestValue>
    </Reference>
    <Reference Type="http://www.w3.org/2000/09/xmldsig#Object" URI="#idOfficeObject">
      <DigestMethod Algorithm="http://www.w3.org/2001/04/xmlenc#sha256"/>
      <DigestValue>ldrl2G6VszUw6drMyERTF13P2BnJtCgu+VmhyzV77O0=</DigestValue>
    </Reference>
    <Reference Type="http://uri.etsi.org/01903#SignedProperties" URI="#idSignedProperties">
      <Transforms>
        <Transform Algorithm="http://www.w3.org/TR/2001/REC-xml-c14n-20010315"/>
      </Transforms>
      <DigestMethod Algorithm="http://www.w3.org/2001/04/xmlenc#sha256"/>
      <DigestValue>vU0zF91fifnyLvVgflXi0h4LGK9ZsBYPcd8HmS7WmaM=</DigestValue>
    </Reference>
    <Reference Type="http://www.w3.org/2000/09/xmldsig#Object" URI="#idValidSigLnImg">
      <DigestMethod Algorithm="http://www.w3.org/2001/04/xmlenc#sha256"/>
      <DigestValue>+yxWcn8X9XWSzbgQbn2pbWvYMBrOHERYq2NY5RtzWjc=</DigestValue>
    </Reference>
    <Reference Type="http://www.w3.org/2000/09/xmldsig#Object" URI="#idInvalidSigLnImg">
      <DigestMethod Algorithm="http://www.w3.org/2001/04/xmlenc#sha256"/>
      <DigestValue>Yf6FSSm5gadcXt/nO6jjoDwWNnprsWJ6/Yvx1BRdFzI=</DigestValue>
    </Reference>
  </SignedInfo>
  <SignatureValue>Hia6E1WJtc9NhS6MG1a9jnS9Ab62aaa9gnm3XBLwrTg4X8CbsgDZqivTby+bB86A1dNlwWI3J74+
zuSRbZ/pPY8W6nJxdNsnKcdIWMkG8lCcxwfWSgYASzi8ChXWVVNJF0BYFu0Z81ETBCOX2M0Exz3S
/FElAKu7GRcMIPdnVI/W0bhuzui0msWmAQ8jvmCnYCG5yPC5KSHSWha0FWwM5CWRIChBPzRcjBLF
QQclp+Fx+rqAasxS4Y6m7V+yajvnuU8p143M7XhihAJjenaAAFYHLAxaHcnL1odANtc1zI/JYOrL
8r3kO2K3wr2r0XP11YD08b/ajpEah5wHgFY3fg==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ZeJQ5RBAxx8+7uH60WAGsszbASI9tyHNFD0dJhbYufQ=</DigestValue>
      </Reference>
      <Reference URI="/xl/comments1.xml?ContentType=application/vnd.openxmlformats-officedocument.spreadsheetml.comments+xml">
        <DigestMethod Algorithm="http://www.w3.org/2001/04/xmlenc#sha256"/>
        <DigestValue>1+sAFuC+a0rPPgOP+natbASu5MDEAV0aj1gfB/NKrq4=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uC0sy9iWQKeP9QqMTJbB8oeAATU+KuM8qgMWmVtHRLo=</DigestValue>
      </Reference>
      <Reference URI="/xl/drawings/drawing2.xml?ContentType=application/vnd.openxmlformats-officedocument.drawing+xml">
        <DigestMethod Algorithm="http://www.w3.org/2001/04/xmlenc#sha256"/>
        <DigestValue>6LQMW176FpWMKXMA0WVweQ/W3K9TUs88SHyhFaf0wpo=</DigestValue>
      </Reference>
      <Reference URI="/xl/drawings/vmlDrawing1.vml?ContentType=application/vnd.openxmlformats-officedocument.vmlDrawing">
        <DigestMethod Algorithm="http://www.w3.org/2001/04/xmlenc#sha256"/>
        <DigestValue>ePr8t2ZjAPq9mRF3r11Jqx0Lo/vT8meZxpcV8PTARFo=</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mTyLYMl7zI2DqqstxLlM3CR9vLsJSpvWTFqNT9KzR8s=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VhS2Nj2DlTfDWyPui46Sy5UPsOVw5aq1TXu5CDhybmU=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b7RPJ2jMPwB/zyEKqtv5vZP52gerdkBk7O87dS5iUWg=</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OIwd/0cLd2zm+vCJuED47jdZN3M8GNK9dUs8riolhZg=</DigestValue>
      </Reference>
      <Reference URI="/xl/media/image2.emf?ContentType=image/x-emf">
        <DigestMethod Algorithm="http://www.w3.org/2001/04/xmlenc#sha256"/>
        <DigestValue>RAigTLFDKtJI2StsiYNmbak6KcxN/W7fk/zySfEojCA=</DigestValue>
      </Reference>
      <Reference URI="/xl/media/image3.emf?ContentType=image/x-emf">
        <DigestMethod Algorithm="http://www.w3.org/2001/04/xmlenc#sha256"/>
        <DigestValue>j+ZFqgwo+nSarqPmZawd++zfxtaaINYMpw0b4K5/2y0=</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gZAmHWVI17yQQOPt1rab4qYvG9kbCMVH71wTc+rGe2w=</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1dgAwm1aj+SR9j3NW+Z/mXclhljx6rOxFspoi4pCKt8=</DigestValue>
      </Reference>
      <Reference URI="/xl/styles.xml?ContentType=application/vnd.openxmlformats-officedocument.spreadsheetml.styles+xml">
        <DigestMethod Algorithm="http://www.w3.org/2001/04/xmlenc#sha256"/>
        <DigestValue>vg7zqcDjzOcrq3p0A2ru0SqDmgrRqqNRH8y6BmNxmuI=</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qEg3r8KnOkqhqwB8ADRceKBA4EqYv0MBK5ebZpCa0Es=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HLf7cNiOPNlipo8mt8VVVQoUreFJHAogOqJnZNrC6z4=</DigestValue>
      </Reference>
      <Reference URI="/xl/worksheets/sheet2.xml?ContentType=application/vnd.openxmlformats-officedocument.spreadsheetml.worksheet+xml">
        <DigestMethod Algorithm="http://www.w3.org/2001/04/xmlenc#sha256"/>
        <DigestValue>xRqeCDetJef8GFnbjfL87qLvpCaITNkO0nGUBpNNZNQ=</DigestValue>
      </Reference>
      <Reference URI="/xl/worksheets/sheet3.xml?ContentType=application/vnd.openxmlformats-officedocument.spreadsheetml.worksheet+xml">
        <DigestMethod Algorithm="http://www.w3.org/2001/04/xmlenc#sha256"/>
        <DigestValue>1Y8Ja4XkH9JoP+2GmGLKOPOQSltneE1N9LVQaKl8evQ=</DigestValue>
      </Reference>
    </Manifest>
    <SignatureProperties>
      <SignatureProperty Id="idSignatureTime" Target="#idPackageSignature">
        <mdssi:SignatureTime xmlns:mdssi="http://schemas.openxmlformats.org/package/2006/digital-signature">
          <mdssi:Format>YYYY-MM-DDThh:mm:ssTZD</mdssi:Format>
          <mdssi:Value>2017-01-18T17:13:30Z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7//////////////////////////////////+D+///////////////////////////////////g////////////////////////////////////4P///////////////////////////////////+D////////////////////////////////////g////////////////////////////////////4P///////////////////////////////////+D////////////////////////////////////g////////////////////////////////////4P///////////////////////////////////+D////////////////////////////////////g////////////////////////////////////4P///////////////////////////////////+D////////////////////////////////////g////////////////////////////////////4Pv//////////////////////////////////+D////////////////////////////////////g8P//////////////////////////////////4P///////////////////////////////////+D////////////////////////////////////g////////////////////////////////////4OH//////////////////////////////////+D9///////////////////////////////////g////////////////////////////////////4Pf//////////////////////////////////+D////////////////////////////////////g9///////////////////////////////////4P///////////////////////////////////+AA///////////////////////////////////g6///////////////////////////////////4P///////////////////////////////////+Dv///////////////////////////////////g5v//////////////////////////////////4On//////////////////////////////////+D////////////////////////////////////g8///////////////////////////////////4Ob//////////////////////////////////+D////////////////////////////////////g7v//////////////////////////////////4PX//////////////////////////////////+Dl///////////////////////////////////g////////////////////////////////////4Pz//////////////////////////////////+Dq///////////////////////////////////g2P//////////////////////////////////4P///////////////////////////////////+D////////////////////////////////////g+v//////////////////////////////////4OT//////////////////////////////////+D////////////////////////////////////g////////////////////////////////////4P///////////////////////////////////+Dp///////////////////////////////////g/f//////////////////////////////////4P///////////////////////////////////+D////////////////////////////////////g2v//////////////////////////////////4ND//////////////////////////////////+D////////////////////////////////////gAP//////////////////////////////////4AD//////////////////////////////////+D0///////////////////////////////////gAP//////////////////////////////////4AD//////////////////////////////////+D////////////////////////////////////g8v//////////////////////////////////4P///////////////////////////////////+D////////////////////////////////////g////////////////////////////////////4NH//////////////////////////////////+D////////////////////////////////////g////////////////////////////////////4P///////////////////////////////////+Dt///////////////////////////////////g/f//////////////////////////////////4P///////////////////////////////////+D////////////////////////////////////g////////////////////////////////////4Ov//////////////////////////////////+D////////////////////////////////////g////////////////////////////////////4P///////////////////////////////////+DZ///////////////////////////////////g////////////////////////////////////4P///////////////////////////////////+D////////////////////////////////////g6v//////////////////////////////////4P///////////////////////////////////+D////////////////////////////////////g////////////////////////////////////4AD//////////////////////////////////+Dp///////////////////////////////////g////////////////////////////////////4P///////////////////////////////////+D////////////////////////////////////g////////////////////////////////////4P///////////////////////////////////+D////////////////////////////////////g////////////////////////////////////4Pz//////////////////////////////////+D5///////////////////////////////////g////////////////////////////////////4P///////////////////////////////////+D////////////////////////////////////g4P//////////////////////////////////4P///////////////////////////////////+D////////////////////////////////////g////////////////////////////////////4GH//////////////////////////////////+D////////////////////////////////////g////////////////////////////////////4P///////////////////////////////////+D////////////////////////////////////g////////////////////////////////////4P///////////////////////////////////+D////////////////////////////////////g////////////////////////////////////4P///////////////////////////////////+D////////////////////////////////////g////////////////////////////////////4P///////////////////////////////////+AF///////////////////////////////////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2017-01-18T17:13:30Z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AAA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bQQXAhPAFeGZkRIZs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NAAAAAMAAAAYQAAAJUAAABxAAAAAQAAAKsKDUJyHA1CDAAAAGEAAAAWAAAATAAAAAAAAAAAAAAAAAAAAP//////////eAAAAFYAa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hDePh7+nbp2b4kpEMwOAToAAAAA0EFwIfSvNAAzGCFzIgCKAUmMKRC0rjQAAAAAABDJSgb0rzQAJIiAEvyuNADZiykQUwBlAGcAbwBlACAAVQBJAAAAAAD1iykQzK80AOEAAAB0rjQAS+TZDxCx2xXhAAAAAQAAAC7ePh4AADQA6uPZDwQAAAAFAAAAAAAAAAAAAAAAAAAALt4+HoCwNAAliykQ8HRUBgQAAAAQyUoGAAAAAEmLKRAAAAAAAABlAGcAbwBlACAAVQBJAAAAChNQrzQAUK80AOEAAADsrjQAAAAAABDePh4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Bp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e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NNyaLR/pEjX3Hyxckly6ion02/2tUIJgzFwCNtqY4iw=</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oJ6HrVbmreUxcarBofES+AFDlhdxl6Pc7pq1RQ5stPo=</DigestValue>
    </Reference>
    <Reference Type="http://www.w3.org/2000/09/xmldsig#Object" URI="#idValidSigLnImg">
      <DigestMethod Algorithm="http://www.w3.org/2001/04/xmlenc#sha256"/>
      <DigestValue>t++jJAP+KQ1gmraO48RrfGQ5x1NJtV6eVXlTwCrKY5I=</DigestValue>
    </Reference>
    <Reference Type="http://www.w3.org/2000/09/xmldsig#Object" URI="#idInvalidSigLnImg">
      <DigestMethod Algorithm="http://www.w3.org/2001/04/xmlenc#sha256"/>
      <DigestValue>q1qvymAkVNPxpSDEDSyWwa+YOZvRM9IZcSsaj+ctXCE=</DigestValue>
    </Reference>
  </SignedInfo>
  <SignatureValue>Py5f+a1FsISM5cmcTm0PTU7hEYhLQl8nAH/h2cYTu4qlfrvi6VJG1+rVNcMMAa2xPV3H/WHKtus3
0T5C8UujZuXeRdjxS8/VBJsPUCSzhuygZIVkeNEnWmj1jd559BQDQUYCUzZMPRzXiJGf8dbHBjm4
06Mbf6cpBojrfrjKNB4yEDYi8RYGGeR7SaiqdwCpoIGNk6X/1yuj9ttoafAsnTMsJasnzbWYuHmM
gchXhf13sczja7c+rmoRBoFpqWp1geu0woWOBqaEcft9LhVx9qbJ3bFTC+DAiKdqOx61jjZxr/wu
L5Y4KxpEFrcyuV8vJsUEjBZtus9FyzVU5bZAqA==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ZeJQ5RBAxx8+7uH60WAGsszbASI9tyHNFD0dJhbYufQ=</DigestValue>
      </Reference>
      <Reference URI="/xl/comments1.xml?ContentType=application/vnd.openxmlformats-officedocument.spreadsheetml.comments+xml">
        <DigestMethod Algorithm="http://www.w3.org/2001/04/xmlenc#sha256"/>
        <DigestValue>1+sAFuC+a0rPPgOP+natbASu5MDEAV0aj1gfB/NKrq4=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uC0sy9iWQKeP9QqMTJbB8oeAATU+KuM8qgMWmVtHRLo=</DigestValue>
      </Reference>
      <Reference URI="/xl/drawings/drawing2.xml?ContentType=application/vnd.openxmlformats-officedocument.drawing+xml">
        <DigestMethod Algorithm="http://www.w3.org/2001/04/xmlenc#sha256"/>
        <DigestValue>6LQMW176FpWMKXMA0WVweQ/W3K9TUs88SHyhFaf0wpo=</DigestValue>
      </Reference>
      <Reference URI="/xl/drawings/vmlDrawing1.vml?ContentType=application/vnd.openxmlformats-officedocument.vmlDrawing">
        <DigestMethod Algorithm="http://www.w3.org/2001/04/xmlenc#sha256"/>
        <DigestValue>ePr8t2ZjAPq9mRF3r11Jqx0Lo/vT8meZxpcV8PTARFo=</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mTyLYMl7zI2DqqstxLlM3CR9vLsJSpvWTFqNT9KzR8s=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VhS2Nj2DlTfDWyPui46Sy5UPsOVw5aq1TXu5CDhybmU=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b7RPJ2jMPwB/zyEKqtv5vZP52gerdkBk7O87dS5iUWg=</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OIwd/0cLd2zm+vCJuED47jdZN3M8GNK9dUs8riolhZg=</DigestValue>
      </Reference>
      <Reference URI="/xl/media/image2.emf?ContentType=image/x-emf">
        <DigestMethod Algorithm="http://www.w3.org/2001/04/xmlenc#sha256"/>
        <DigestValue>RAigTLFDKtJI2StsiYNmbak6KcxN/W7fk/zySfEojCA=</DigestValue>
      </Reference>
      <Reference URI="/xl/media/image3.emf?ContentType=image/x-emf">
        <DigestMethod Algorithm="http://www.w3.org/2001/04/xmlenc#sha256"/>
        <DigestValue>j+ZFqgwo+nSarqPmZawd++zfxtaaINYMpw0b4K5/2y0=</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gZAmHWVI17yQQOPt1rab4qYvG9kbCMVH71wTc+rGe2w=</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1dgAwm1aj+SR9j3NW+Z/mXclhljx6rOxFspoi4pCKt8=</DigestValue>
      </Reference>
      <Reference URI="/xl/styles.xml?ContentType=application/vnd.openxmlformats-officedocument.spreadsheetml.styles+xml">
        <DigestMethod Algorithm="http://www.w3.org/2001/04/xmlenc#sha256"/>
        <DigestValue>vg7zqcDjzOcrq3p0A2ru0SqDmgrRqqNRH8y6BmNxmuI=</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qEg3r8KnOkqhqwB8ADRceKBA4EqYv0MBK5ebZpCa0Es=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HLf7cNiOPNlipo8mt8VVVQoUreFJHAogOqJnZNrC6z4=</DigestValue>
      </Reference>
      <Reference URI="/xl/worksheets/sheet2.xml?ContentType=application/vnd.openxmlformats-officedocument.spreadsheetml.worksheet+xml">
        <DigestMethod Algorithm="http://www.w3.org/2001/04/xmlenc#sha256"/>
        <DigestValue>xRqeCDetJef8GFnbjfL87qLvpCaITNkO0nGUBpNNZNQ=</DigestValue>
      </Reference>
      <Reference URI="/xl/worksheets/sheet3.xml?ContentType=application/vnd.openxmlformats-officedocument.spreadsheetml.worksheet+xml">
        <DigestMethod Algorithm="http://www.w3.org/2001/04/xmlenc#sha256"/>
        <DigestValue>1Y8Ja4XkH9JoP+2GmGLKOPOQSltneE1N9LVQaKl8evQ=</DigestValue>
      </Reference>
    </Manifest>
    <SignatureProperties>
      <SignatureProperty Id="idSignatureTime" Target="#idPackageSignature">
        <mdssi:SignatureTime xmlns:mdssi="http://schemas.openxmlformats.org/package/2006/digital-signature">
          <mdssi:Format>YYYY-MM-DDThh:mm:ssTZD</mdssi:Format>
          <mdssi:Value>2017-01-19T12:49:51Z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2017-01-19T12:49:51Z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K4BaESGC8QArgHIQ64BAQAAAIiIhQsAAAAASN2FC8QArgHIQ64BEKCSCwAAAABI3YUL44XcZAMAAADshdxkAQAAABgQfgtozQ1ljmjUZHwyrAGAAUZ2DlxBduBbQXZ8MqwBZAEAAHtiBXd7YgV3MGRvCwAIAAAAAgAAAAAAAJwyrAEQagV3AAAAAAAAAADQM6wBBgAAAMQzrAEGAAAAAAAAAAAAAADEM6wB1DKsAeLqBHcAAAAAAAIAAAAArAEGAAAAxDOsAQYAAABMEgZ3AAAAAAAAAADEM6wBBgAAAAAAAAAAM6wBii4EdwAAAAAAAgAAxDOsAQ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ANtBoD4//8AAAAAAAAAAAAAAAAAAAAAEANtBoD4//96lwAAAACsAf48TncMOawB9XFSd6jfSQD+////jONNd/LgTXdkH5MLWBGxAagdkwucMqwBEGoFdwAAAAAAAAAA0DOsAQYAAADEM6wBBgAAAAAAAAAAAAAAvB2TCzA8cQu8HZMLAAAAADA8cQvsMqwBe2IFd3tiBXcAAAAAAAgAAAACAAAAAAAA9DKsARBqBXcAAAAAAAAAACo0rAEHAAAAHDSsAQcAAAAAAAAAAAAAABw0rAEsM6wB4uoEdwAAAAAAAgAAAACsAQcAAAAcNKwBBwAAAEwSBncAAAAAAAAAABw0rAEHAAAAAAAAAFgzrAGKLgR3AAAAAAACAAAcNKw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JBH0hMlAAAAz4aAFD6O6GT4PpoLAAAAAGlRIQAiAIoBIA0EhBCkrAHko6wBwKGSCyANBISkpqwBDY/oZCANBIQAAAAAQFH1B1BHkQSQpawBWNgNZdpH0hMAAAAAWNgNZSANAACQR9ITJQAAAAAAAAAHAAAAkEfSEwAAAAAAAAAAGKSsAeJ53GQgAAAA/////wAAAAAAAAAAEAAAAAAAAAA4AAAAAQAAAAEAAAARAAAAEQAAABAAAAAAAAAAQFH1B1BHkQQApAEAAAAAAOpRCrzYpKwB2KSsAdB46GQAAAAABKesAUBR9QfgeOhk6lEKvJSkrAF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eMx6h2HqYqZhhLKmb//wAAAACudn5aAACsyqwBSAJBdgAAAABYZrABAMqsAVDzr3YAAAAAAABDaGFyVXBwZXJXAAFOd1zHqHbsyqwBAAAAAFjKrAGAAUZ2DlxBduBbQXZYyqwBZAEAAHtiBXd7YgV3UAmyAQAIAAAAAgAAAAAAAHjKrAEQagV3AAAAAAAAAACyy6wBCQAAAKDLrAEJAAAAAAAAAAAAAACgy6wBsMqsAeLqBHcAAAAAAAIAAAAArAEJAAAAoMusAQkAAABMEgZ3AAAAAAAAAACgy6wBCQAAAAAAAADcyqwBii4EdwAAAAAAAgAAoMusAQ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jMeodh6mKmYYSypm//8AAAAArnZ+WgAArMqsAUgCQXYAAAAAWGawAQDKrAFQ8692AAAAAAAAQ2hhclVwcGVyVwABTndcx6h27MqsAQAAAABYyqwBgAFGdg5cQXbgW0F2WMqsAWQBAAB7YgV3e2IFd1AJsgEACAAAAAIAAAAAAAB4yqwBEGoFdwAAAAAAAAAAssusAQkAAACgy6wBCQAAAAAAAAAAAAAAoMusAbDKrAHi6gR3AAAAAAACAAAAAKwBCQAAAKDLrAEJAAAATBIGdwAAAAAAAAAAoMusAQkAAAAAAAAA3MqsAYouBHcAAAAAAAIAAKDLrAEJAAAAZHYACAAAAAAlAAAADAAAAAEAAAAYAAAADAAAAP8AAAISAAAADAAAAAEAAAAeAAAAGAAAACoAAAAFAAAAhQAAABYAAAAlAAAADAAAAAEAAABUAAAAqAAAACsAAAAFAAAAgwAAABUAAAABAAAAqwoNQgAADUIrAAAABQAAAA8AAABMAAAAAAAAAAAAAAAAAAAA//////////9sAAAARgBpAHIAbQBhACAAbgBvACAAdgDhAGwAaQBkAGEArAE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KwB/jxOdww5rAH1cVJ3qN9JAP7///+M40138uBNd2QfkwtYEbEBqB2TC5wyrAEQagV3AAAAAAAAAADQM6wBBgAAAMQzrAEGAAAAAAAAAAAAAAC8HZMLMDxxC7wdkwsAAAAAMDxxC+wyrAF7YgV3e2IFdwAAAAAACAAAAAIAAAAAAAD0MqwBEGoFdwAAAAAAAAAAKjSsAQcAAAAcNKwBBwAAAAAAAAAAAAAAHDSsASwzrAHi6gR3AAAAAAACAAAAAKwBBwAAABw0rAEHAAAATBIGdwAAAAAAAAAAHDSsAQcAAAAAAAAAWDOsAYouBHcAAAAAAAIAABw0rA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K4BaESGC8QArgHIQ64BAQAAAIiIhQsAAAAASN2FC8QArgHIQ64BEKCSCwAAAABI3YUL44XcZAMAAADshdxkAQAAABgQfgtozQ1ljmjUZHwyrAGAAUZ2DlxBduBbQXZ8MqwBZAEAAHtiBXd7YgV3MGRvCwAIAAAAAgAAAAAAAJwyrAEQagV3AAAAAAAAAADQM6wBBgAAAMQzrAEGAAAAAAAAAAAAAADEM6wB1DKsAeLqBHcAAAAAAAIAAAAArAEGAAAAxDOsAQYAAABMEgZ3AAAAAAAAAADEM6wBBgAAAAAAAAAAM6wBii4EdwAAAAAAAgAAxDOs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D1BwAAAADwWPgT/p1Bdtis/2WrTwG3+D6aCwAAAAB9UCESIgCKAbyjrAFe9MplPKSsAQAAAABAUfUHfKWsASSIgBKEpKwBUwBlAGcAbwBlACAAVQBJAAAAAAAAAAAAJeTKZeEAAAD4o6wBmjPpZMgvkwvhAAAAAQAAAA5Z+BMAAKwBOjPpZAQAAAAFAAAAAAAAAAAAAAAAAAAADln4EwSmrAEk38pl6Oh5CwQAAABAUfUHAAAAAKXjymUQAAAAAAAAAFMAZQBnAG8AZQAgAFUASQAAAAq82KSsAdikrAHhAAAAAAAAAPBY+BMAAAAAAQAAAAAAAACUpKwB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f5dZmCnNOYolKAtpFAVVCxfY93I=</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PP2M72gKIm4P8+K/sKykU8IQ7c4=</DigestValue>
    </Reference>
    <Reference URI="#idValidSigLnImg" Type="http://www.w3.org/2000/09/xmldsig#Object">
      <DigestMethod Algorithm="http://www.w3.org/2000/09/xmldsig#sha1"/>
      <DigestValue>lYICQoMNI7qRrKmoQJfnRIZ+rX0=</DigestValue>
    </Reference>
    <Reference URI="#idInvalidSigLnImg" Type="http://www.w3.org/2000/09/xmldsig#Object">
      <DigestMethod Algorithm="http://www.w3.org/2000/09/xmldsig#sha1"/>
      <DigestValue>AfwaawPmcQAPiS9JlkdAvlayf+I=</DigestValue>
    </Reference>
  </SignedInfo>
  <SignatureValue>T7CbLA+GOwOF00kRiFFkqeES1h80dH+0rYLki5S4ntFmVOtjmJ9TS9fEIXiCeNkBKwSF8z5Ytz7F
7mg5t6JoUvNBoFkh9nr7cUCN1rKcu2M8ANn0lXhLEqB6IhdmeGqWYyg19VFooaIFBjKEZfbMxE4t
MDt6fJ6+paQpdhNmJd6Js2XYHu+xV2H8mmaZiihZcA9gJRnsXdW/V8nefNM9CS/+MwjWnVCLQ7Ow
A2589mTLmuCnj52x5TXMppPwW6PJffX3h5kqFsIVn44HLYnlNBq9XWhZQ/7EMG+NSi9U+vTe+C12
dbDwUAdQwBlzLka6AUj+3maiebMCNmYqaPsFlg==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DbAlSE0tSgXDLJkhOwta30hPpEo=</DigestValue>
      </Reference>
      <Reference URI="/xl/media/image2.emf?ContentType=image/x-emf">
        <DigestMethod Algorithm="http://www.w3.org/2000/09/xmldsig#sha1"/>
        <DigestValue>yOIpDeYMt4owBH8rdGFbxvYjcf0=</DigestValue>
      </Reference>
      <Reference URI="/xl/drawings/vmlDrawing1.vml?ContentType=application/vnd.openxmlformats-officedocument.vmlDrawing">
        <DigestMethod Algorithm="http://www.w3.org/2000/09/xmldsig#sha1"/>
        <DigestValue>jJLC9p/il/nQRpJFplme9SUtKVQ=</DigestValue>
      </Reference>
      <Reference URI="/xl/styles.xml?ContentType=application/vnd.openxmlformats-officedocument.spreadsheetml.styles+xml">
        <DigestMethod Algorithm="http://www.w3.org/2000/09/xmldsig#sha1"/>
        <DigestValue>7JNOeyL2RJmXBA8EqTdg9W68Y+I=</DigestValue>
      </Reference>
      <Reference URI="/xl/sharedStrings.xml?ContentType=application/vnd.openxmlformats-officedocument.spreadsheetml.sharedStrings+xml">
        <DigestMethod Algorithm="http://www.w3.org/2000/09/xmldsig#sha1"/>
        <DigestValue>8FZH18NZaTcZ+hcKj07N5otBRYg=</DigestValue>
      </Reference>
      <Reference URI="/xl/calcChain.xml?ContentType=application/vnd.openxmlformats-officedocument.spreadsheetml.calcChain+xml">
        <DigestMethod Algorithm="http://www.w3.org/2000/09/xmldsig#sha1"/>
        <DigestValue>lz2ByyextRNf2ImQJ2SVwKE5McY=</DigestValue>
      </Reference>
      <Reference URI="/xl/media/image4.jpeg?ContentType=image/jpeg">
        <DigestMethod Algorithm="http://www.w3.org/2000/09/xmldsig#sha1"/>
        <DigestValue>KNwJdxHNkLzlEenz5dM/rDpc/uQ=</DigestValue>
      </Reference>
      <Reference URI="/xl/media/image3.emf?ContentType=image/x-emf">
        <DigestMethod Algorithm="http://www.w3.org/2000/09/xmldsig#sha1"/>
        <DigestValue>I2+sS7bAm9VuqLkVzWEdfqDyOXA=</DigestValue>
      </Reference>
      <Reference URI="/xl/media/image1.emf?ContentType=image/x-emf">
        <DigestMethod Algorithm="http://www.w3.org/2000/09/xmldsig#sha1"/>
        <DigestValue>odun4+TExE4ZXt8PbZhS9bQuc1g=</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BXeMFWzTjn08MdroiPQjpMbQXXs=</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printerSettings/printerSettings1.bin?ContentType=application/vnd.openxmlformats-officedocument.spreadsheetml.printerSettings">
        <DigestMethod Algorithm="http://www.w3.org/2000/09/xmldsig#sha1"/>
        <DigestValue>aDpAWg6l3IyU8iXCdAOvuYk6GGI=</DigestValue>
      </Reference>
      <Reference URI="/xl/externalLinks/externalLink4.xml?ContentType=application/vnd.openxmlformats-officedocument.spreadsheetml.externalLink+xml">
        <DigestMethod Algorithm="http://www.w3.org/2000/09/xmldsig#sha1"/>
        <DigestValue>OFLHfjW/BTCl6hd2cQM3UiFVSWw=</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2.xml?ContentType=application/vnd.openxmlformats-officedocument.spreadsheetml.externalLink+xml">
        <DigestMethod Algorithm="http://www.w3.org/2000/09/xmldsig#sha1"/>
        <DigestValue>sS8CNU956lQqS3o/oxJFbTaeMHM=</DigestValue>
      </Reference>
      <Reference URI="/xl/printerSettings/printerSettings3.bin?ContentType=application/vnd.openxmlformats-officedocument.spreadsheetml.printerSettings">
        <DigestMethod Algorithm="http://www.w3.org/2000/09/xmldsig#sha1"/>
        <DigestValue>cACxuclsAAxWVhytoyB+RMoSwgo=</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media/image9.jpeg?ContentType=image/jpeg">
        <DigestMethod Algorithm="http://www.w3.org/2000/09/xmldsig#sha1"/>
        <DigestValue>80L9DAiqdvQeUzf7vohgGtGw2dg=</DigestValue>
      </Reference>
      <Reference URI="/xl/media/image5.png?ContentType=image/png">
        <DigestMethod Algorithm="http://www.w3.org/2000/09/xmldsig#sha1"/>
        <DigestValue>X8ifBPrZdk/1pGH6XtoivWXMYRg=</DigestValue>
      </Reference>
      <Reference URI="/xl/drawings/drawing1.xml?ContentType=application/vnd.openxmlformats-officedocument.drawing+xml">
        <DigestMethod Algorithm="http://www.w3.org/2000/09/xmldsig#sha1"/>
        <DigestValue>ElHDObxygMSUEW6hzHkDdE7bDJU=</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book.xml?ContentType=application/vnd.openxmlformats-officedocument.spreadsheetml.sheet.main+xml">
        <DigestMethod Algorithm="http://www.w3.org/2000/09/xmldsig#sha1"/>
        <DigestValue>PclPP6/aaha/OoGFc0T04ZtMz5Q=</DigestValue>
      </Reference>
      <Reference URI="/xl/drawings/drawing2.xml?ContentType=application/vnd.openxmlformats-officedocument.drawing+xml">
        <DigestMethod Algorithm="http://www.w3.org/2000/09/xmldsig#sha1"/>
        <DigestValue>4071WiEmuW5M9UJym+I3X0ymcrw=</DigestValue>
      </Reference>
      <Reference URI="/xl/worksheets/sheet1.xml?ContentType=application/vnd.openxmlformats-officedocument.spreadsheetml.worksheet+xml">
        <DigestMethod Algorithm="http://www.w3.org/2000/09/xmldsig#sha1"/>
        <DigestValue>+z9OW43SAIXlj4NxgEuAf4VeRHo=</DigestValue>
      </Reference>
      <Reference URI="/xl/worksheets/sheet2.xml?ContentType=application/vnd.openxmlformats-officedocument.spreadsheetml.worksheet+xml">
        <DigestMethod Algorithm="http://www.w3.org/2000/09/xmldsig#sha1"/>
        <DigestValue>y5V6pohGnntemHRtMiUM1cSCCWg=</DigestValue>
      </Reference>
      <Reference URI="/xl/worksheets/sheet3.xml?ContentType=application/vnd.openxmlformats-officedocument.spreadsheetml.worksheet+xml">
        <DigestMethod Algorithm="http://www.w3.org/2000/09/xmldsig#sha1"/>
        <DigestValue>D1P8WdiK0erTp/R+3/Cjh8Q8f2E=</DigestValue>
      </Reference>
      <Reference URI="/xl/drawings/vmlDrawing3.vml?ContentType=application/vnd.openxmlformats-officedocument.vmlDrawing">
        <DigestMethod Algorithm="http://www.w3.org/2000/09/xmldsig#sha1"/>
        <DigestValue>7Zn6Ri6aUJT7O0/FgQv8X5NFCTM=</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vmVdn+axbNwGz10zDZo2/XNN/KE=</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O4TcuPiO/FD1sm2tkLmfNX37Vng=</DigestValue>
      </Reference>
    </Manifest>
    <SignatureProperties>
      <SignatureProperty Id="idSignatureTime" Target="#idPackageSignature">
        <mdssi:SignatureTime>
          <mdssi:Format>YYYY-MM-DDThh:mm:ssTZD</mdssi:Format>
          <mdssi:Value>2017-01-19T20:22:37Z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2017-01-19T20:22:37Z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s8WC4AXTV8WwjCZFsBAAAAtCNRW8C8clsgY1sHCMJkWwEAAAC0I1Fb5CNRW8A4WwfAOFsHhFguAO1UfFt0RmRbAQAAALQjUVuQWC4AgAHcdg5c13bgW9d2kFguAGQBAAAAAAAAAAAAAIFiqHaBYqh2uDrCAQAIAAAAAgAAAAAAALhYLgAWaqh2AAAAAAAAAADoWS4ABgAAANxZLgAGAAAAAAAAAAAAAADcWS4A8FguAOLqp3YAAAAAAAIAAAAALgAGAAAA3FkuAAYAAABMEql2AAAAAAAAAADcWS4ABgAAAODB0QEcWS4Aii6ndgAAAAAAAgAA3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Dcdg5c13bgW9d2NMAuAGQBAAAAAAAAAAAAAIFiqHaBYqh2U3p9WwAAAACAFhcAvELCAQBSxwFTen1bAAAAAIAVFwDgwdEBABJSA1jALgA1eX1bMB80APwBAACUwC4A1Xh9W/wBAAAAAAAAgWKodoFiqHb8AQAAAAgAAAACAAAAAAAArMAuABZqqHYAAAAAAAAAAN7BLgAHAAAA0MEuAAcAAAAAAAAAAAAAANDBLgDkwC4A4uqndgAAAAAAAgAAAAAuAAcAAADQwS4ABwAAAEwSqXYAAAAAAAAAANDBLgAHAAAA4MHRARDBLgCKLqd2AAAAAAACAADQ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zAYDAIICAACwF84KAAAAABQUIQ0iAIoBAAAAAAAAAACCAgAAzAYDALyoLgAj4L93zAYDAAAAAADYqC4AxZZNdZCNhwAAAAAATPQwcgIAAAAAAAAAAAAAADjvBgI0qS4A/rPyc8wGAwCCAgAAAgAAAAAAAAAGAAAAgAHcdgAAAAA47rgFgAHcdp8QEwC9FApZNKkuADaB13Y47rgFAAAAAIAB3HY0qS4AVYHXdoAB3HYAAAE0gAa1B1ypLgCTgNd2AQAAAESpLgAQAAAAAwEAAIAGtQdVFAE0gAa1BwAAAAABAAAAiKkuAIipLg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Hi9LgDMHX5bAPHCARcAAAQBAAAAAAQAAPS9LgBRHn5bqNVX7AK/LgAABAAAAQIAAAAAAABMvS4AiMwuAIjMLgCovS4AgAHcdg5c13bgW9d2qL0uAGQBAAAAAAAAAAAAAIFiqHaBYqh2WDnCAQAIAAAAAgAAAAAAANC9LgAWaqh2AAAAAAAAAAACvy4ABwAAAPS+LgAHAAAAAAAAAAAAAAD0vi4ACL4uAOLqp3YAAAAAAAIAAAAALgAHAAAA9L4uAAcAAABMEql2AAAAAAAAAAD0vi4ABwAAAODB0QE0vi4Aii6ndgAAAAAAAgAA9L4u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eL0uAMwdflsA8cIBFwAABAEAAAAABAAA9L0uAFEefluo1VfsAr8uAAAEAAABAgAAAAAAAEy9LgCIzC4AiMwuAKi9LgCAAdx2DlzXduBb13aovS4AZAEAAAAAAAAAAAAAgWKodoFiqHZYOcIBAAgAAAACAAAAAAAA0L0uABZqqHYAAAAAAAAAAAK/LgAHAAAA9L4uAAcAAAAAAAAAAAAAAPS+LgAIvi4A4uqndgAAAAAAAgAAAAAuAAcAAAD0vi4ABwAAAEwSqXYAAAAAAAAAAPS+LgAHAAAA4MHRATS+LgCKLqd2AAAAAAACAAD0vi4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Dcdg5c13bgW9d2NMAuAGQBAAAAAAAAAAAAAIFiqHaBYqh2U3p9WwAAAACAFhcAvELCAQBSxwFTen1bAAAAAIAVFwDgwdEBABJSA1jALgA1eX1bMB80APwBAACUwC4A1Xh9W/wBAAAAAAAAgWKodoFiqHb8AQAAAAgAAAACAAAAAAAArMAuABZqqHYAAAAAAAAAAN7BLgAHAAAA0MEuAAcAAAAAAAAAAAAAANDBLgDkwC4A4uqndgAAAAAAAgAAAAAuAAcAAADQwS4ABwAAAEwSqXYAAAAAAAAAANDBLgAHAAAA4MHRARDBLgCKLqd2AAAAAAACAADQ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PFguAF01fFsIwmRbAQAAALQjUVvAvHJbIGNbBwjCZFsBAAAAtCNRW+QjUVvAOFsHwDhbB4RYLgDtVHxbdEZkWwEAAAC0I1FbkFguAIAB3HYOXNd24FvXdpBYLgBkAQAAAAAAAAAAAACBYqh2gWKodrg6wgEACAAAAAIAAAAAAAC4WC4AFmqodgAAAAAAAAAA6FkuAAYAAADcWS4ABgAAAAAAAAAAAAAA3FkuAPBYLgDi6qd2AAAAAAACAAAAAC4ABgAAANxZLgAGAAAATBKpdgAAAAAAAAAA3FkuAAYAAADgwdEBHFkuAIoup3YAAAAAAAIAAN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LAXzgpjZnh1BA8hlyIAigHsR7oCrKguAFhpeHUAAAAAAAAAAGCpLgDWhnd1BgAAAAAAAABYFAEEAAAAAGC5cwIBAAAAYLlzAgAAAAAGAAAAgAHcdmC5cwL4dz4AgAHcdo8QEwBzFAouAAAuADaB13b4dz4AYLlzAoAB3HYUqS4AVYHXdoAB3HZYFAEEWBQBBDypLgCTgNd2AQAAACSpLgD+ndd2MTmRWwAAAQQAAAAAAAAAADyrLgAAAAAAXKkuAIs4kVvYqS4AAAAAAIDDUQM8qy4AAAAAACCqLgAjOJFbiKku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Alternativa</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2016-12-30T19:33:39Z</cp:lastPrinted>
  <dcterms:created xsi:type="dcterms:W3CDTF">2016-11-30T18:58:44Z</dcterms:created>
  <dcterms:modified xsi:type="dcterms:W3CDTF">2016-12-30T19:40:42Z</dcterms:modified>
</cp:coreProperties>
</file>