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elulosa Arauco y Constitución S.A 8\DFZ-2016-4881-VIII Planta Nueva Aldea\"/>
    </mc:Choice>
  </mc:AlternateContent>
  <bookViews>
    <workbookView xWindow="0" yWindow="60" windowWidth="20736" windowHeight="9348" activeTab="2"/>
  </bookViews>
  <sheets>
    <sheet name="Datos" sheetId="8" r:id="rId1"/>
    <sheet name="Anternativa" sheetId="11" r:id="rId2"/>
    <sheet name="ALT. 8" sheetId="13" r:id="rId3"/>
    <sheet name="ALT. 10" sheetId="14"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10'!$B$1:$G$27,'ALT. 10'!$B$29:$G$67,'ALT. 10'!$A$77:$H$114,'ALT. 10'!$A$115:$I$135</definedName>
    <definedName name="_xlnm.Print_Area" localSheetId="2">'ALT. 8'!$B$1:$I$53</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134" i="14" l="1"/>
  <c r="G134" i="14"/>
  <c r="F134" i="14"/>
  <c r="E134" i="14"/>
  <c r="H133" i="14"/>
  <c r="G133" i="14"/>
  <c r="F133" i="14"/>
  <c r="E133" i="14"/>
  <c r="B116" i="14"/>
  <c r="G114" i="14"/>
  <c r="F114" i="14"/>
  <c r="E114" i="14"/>
  <c r="G113" i="14"/>
  <c r="F113" i="14"/>
  <c r="E113" i="14"/>
  <c r="G95" i="14"/>
  <c r="F95" i="14"/>
  <c r="E95" i="14"/>
  <c r="G94" i="14"/>
  <c r="F94" i="14"/>
  <c r="E94" i="14"/>
  <c r="G65" i="14"/>
  <c r="F65" i="14"/>
  <c r="E65" i="14"/>
  <c r="G64" i="14"/>
  <c r="F64" i="14"/>
  <c r="E64" i="14"/>
  <c r="B48" i="14"/>
  <c r="G46" i="14"/>
  <c r="F46" i="14"/>
  <c r="E46" i="14"/>
  <c r="G45" i="14"/>
  <c r="F45" i="14"/>
  <c r="E45" i="14"/>
  <c r="G27" i="14"/>
  <c r="F27" i="14"/>
  <c r="E27" i="14"/>
  <c r="G26" i="14"/>
  <c r="F26" i="14"/>
  <c r="E26" i="14"/>
  <c r="B9" i="14"/>
  <c r="B32" i="13"/>
  <c r="B8" i="13"/>
</calcChain>
</file>

<file path=xl/comments1.xml><?xml version="1.0" encoding="utf-8"?>
<comments xmlns="http://schemas.openxmlformats.org/spreadsheetml/2006/main">
  <authors>
    <author>Autor</author>
  </authors>
  <commentList>
    <comment ref="F16" authorId="0" shapeId="0">
      <text>
        <r>
          <rPr>
            <b/>
            <sz val="9"/>
            <color indexed="81"/>
            <rFont val="Tahoma"/>
            <family val="2"/>
          </rPr>
          <t>Autor:</t>
        </r>
        <r>
          <rPr>
            <sz val="9"/>
            <color indexed="81"/>
            <rFont val="Tahoma"/>
            <family val="2"/>
          </rPr>
          <t xml:space="preserve">
incluir valor de plena carga</t>
        </r>
      </text>
    </comment>
    <comment ref="F40" authorId="0" shapeId="0">
      <text>
        <r>
          <rPr>
            <b/>
            <sz val="9"/>
            <color indexed="81"/>
            <rFont val="Tahoma"/>
            <family val="2"/>
          </rPr>
          <t>Autor:</t>
        </r>
        <r>
          <rPr>
            <sz val="9"/>
            <color indexed="81"/>
            <rFont val="Tahoma"/>
            <family val="2"/>
          </rPr>
          <t xml:space="preserve">
incluir valor de plena carga</t>
        </r>
      </text>
    </comment>
  </commentList>
</comments>
</file>

<file path=xl/comments2.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C20" authorId="0" shapeId="0">
      <text>
        <r>
          <rPr>
            <b/>
            <sz val="9"/>
            <color indexed="81"/>
            <rFont val="Tahoma"/>
            <family val="2"/>
          </rPr>
          <t>Rafaela Meneses Montino:</t>
        </r>
      </text>
    </comment>
    <comment ref="C32" authorId="0" shapeId="0">
      <text>
        <r>
          <rPr>
            <sz val="9"/>
            <color indexed="81"/>
            <rFont val="Tahoma"/>
            <family val="2"/>
          </rPr>
          <t>Indicar como identificará el combustible que esta utilizando en un determinado periodo, por la fuente.</t>
        </r>
      </text>
    </comment>
    <comment ref="C39" authorId="0" shapeId="0">
      <text>
        <r>
          <rPr>
            <b/>
            <sz val="9"/>
            <color indexed="81"/>
            <rFont val="Tahoma"/>
            <family val="2"/>
          </rPr>
          <t>Rafaela Meneses Montino:</t>
        </r>
      </text>
    </comment>
    <comment ref="C51" authorId="0" shapeId="0">
      <text>
        <r>
          <rPr>
            <sz val="9"/>
            <color indexed="81"/>
            <rFont val="Tahoma"/>
            <family val="2"/>
          </rPr>
          <t>Indicar como identificará el combustible que esta utilizando en un determinado periodo, por la fuente.</t>
        </r>
      </text>
    </comment>
    <comment ref="C81" authorId="0" shapeId="0">
      <text>
        <r>
          <rPr>
            <sz val="9"/>
            <color indexed="81"/>
            <rFont val="Tahoma"/>
            <family val="2"/>
          </rPr>
          <t>Indicar como identificará el combustible que esta utilizando en un determinado periodo, por la fuente.</t>
        </r>
      </text>
    </comment>
    <comment ref="C100" authorId="0" shapeId="0">
      <text>
        <r>
          <rPr>
            <sz val="9"/>
            <color indexed="81"/>
            <rFont val="Tahoma"/>
            <family val="2"/>
          </rPr>
          <t>Indicar como identificará el combustible que esta utilizando en un determinado periodo, por la fuente.</t>
        </r>
      </text>
    </comment>
    <comment ref="G113" authorId="0" shapeId="0">
      <text>
        <r>
          <rPr>
            <b/>
            <sz val="9"/>
            <color indexed="81"/>
            <rFont val="Tahoma"/>
            <family val="2"/>
          </rPr>
          <t>Autor:</t>
        </r>
        <r>
          <rPr>
            <sz val="9"/>
            <color indexed="81"/>
            <rFont val="Tahoma"/>
            <family val="2"/>
          </rPr>
          <t xml:space="preserve">
En el informe indican coeficiente de 0,00014
</t>
        </r>
      </text>
    </comment>
    <comment ref="C120" authorId="0" shapeId="0">
      <text>
        <r>
          <rPr>
            <sz val="9"/>
            <color indexed="81"/>
            <rFont val="Tahoma"/>
            <family val="2"/>
          </rPr>
          <t>Indicar como identificará el combustible que esta utilizando en un determinado periodo, por la fuente.</t>
        </r>
      </text>
    </comment>
    <comment ref="E133" authorId="0" shapeId="0">
      <text>
        <r>
          <rPr>
            <b/>
            <sz val="9"/>
            <color indexed="81"/>
            <rFont val="Tahoma"/>
            <family val="2"/>
          </rPr>
          <t>Autor:
Los valores señalados en el informe no corresponden</t>
        </r>
      </text>
    </comment>
  </commentList>
</comments>
</file>

<file path=xl/sharedStrings.xml><?xml version="1.0" encoding="utf-8"?>
<sst xmlns="http://schemas.openxmlformats.org/spreadsheetml/2006/main" count="509" uniqueCount="161">
  <si>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</si>
  <si>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</si>
  <si>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</si>
  <si>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</si>
  <si>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</si>
  <si>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</si>
  <si>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</si>
  <si>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</si>
  <si>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</si>
  <si>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</si>
  <si>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</si>
  <si>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</si>
  <si>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</si>
  <si>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</si>
  <si>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</si>
  <si>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</si>
  <si>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</si>
  <si>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</si>
  <si>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</si>
  <si>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</si>
  <si>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</si>
  <si>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</si>
  <si>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</si>
  <si>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</si>
  <si>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</si>
  <si>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</si>
  <si>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</si>
  <si>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</si>
  <si>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</si>
  <si>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</si>
  <si>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</si>
  <si>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</si>
  <si>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</si>
  <si>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</si>
  <si>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</si>
  <si>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</si>
  <si>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</si>
  <si>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</si>
  <si>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</si>
  <si>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</si>
  <si>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</si>
  <si>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</si>
  <si>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</si>
  <si>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</si>
  <si>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</si>
  <si>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</si>
  <si>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</si>
  <si>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</si>
  <si>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</si>
  <si>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</si>
  <si>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</si>
  <si>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</si>
  <si>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 xml:space="preserve">Caldera </t>
  </si>
  <si>
    <t>Caldera de Poder</t>
  </si>
  <si>
    <t xml:space="preserve">Kvaerner Pulping OY </t>
  </si>
  <si>
    <t>Acuotubular</t>
  </si>
  <si>
    <t>s/i</t>
  </si>
  <si>
    <t>Biomasa</t>
  </si>
  <si>
    <t>Petróleo N°2</t>
  </si>
  <si>
    <t>Propano (LPG)</t>
  </si>
  <si>
    <t>-</t>
  </si>
  <si>
    <t>N° 2</t>
  </si>
  <si>
    <t>N° 1</t>
  </si>
  <si>
    <t>N° 3</t>
  </si>
  <si>
    <t>CAPACIDAD INSTALADA DE DISEÑO  (ton/h)</t>
  </si>
  <si>
    <t>CAPACIDAD INSTALADA DE DISEÑO (ton/h)</t>
  </si>
  <si>
    <t>Si</t>
  </si>
  <si>
    <t>Precipitador electrostático</t>
  </si>
  <si>
    <t>Alstom</t>
  </si>
  <si>
    <t>Caldera Recuperadora</t>
  </si>
  <si>
    <t>Kvaerner Power</t>
  </si>
  <si>
    <t>Licor Negro</t>
  </si>
  <si>
    <t>Petróleo N°7</t>
  </si>
  <si>
    <t>Propano</t>
  </si>
  <si>
    <t>Turbogenerador</t>
  </si>
  <si>
    <t>n/i</t>
  </si>
  <si>
    <t>Turbina Dual Gas-Petróleo</t>
  </si>
  <si>
    <t>Petróleo Diesel</t>
  </si>
  <si>
    <t>Nueva Aldea</t>
  </si>
  <si>
    <t>Autopista del Itata Km. 21, Nueva Aldea</t>
  </si>
  <si>
    <t>N: 5.939.904 E:726.027</t>
  </si>
  <si>
    <t>Cristian Infante Bilbao</t>
  </si>
  <si>
    <t>93.458.000-1</t>
  </si>
  <si>
    <t>CELULOSA ARAUCO Y CONSTITUCIÓN S.A.</t>
  </si>
  <si>
    <t>N/A</t>
  </si>
  <si>
    <t>ANEXO N° 2: ALTERNATIVA N° 8</t>
  </si>
  <si>
    <t>FUNCIONAMIENTO ANUAL ESTIMADO</t>
  </si>
  <si>
    <t>≤ 2920 hrs.</t>
  </si>
  <si>
    <t>2920 hrs. ˂ F ˂ 5840 hrs.</t>
  </si>
  <si>
    <t>≥ 5840 hrs.</t>
  </si>
  <si>
    <t>x</t>
  </si>
  <si>
    <t>N° DE MUESTREOS Y/O MEDICIONES ESTIMADAS, A REALIZAR</t>
  </si>
  <si>
    <t>N° Muestreo(s)</t>
  </si>
  <si>
    <t>No Aplica</t>
  </si>
  <si>
    <t>N° Medición(es)</t>
  </si>
  <si>
    <t>ACREDITACIÓN CAPACIDAD MAXIMA DE FUNCIONAMIENTO</t>
  </si>
  <si>
    <t>Calderas</t>
  </si>
  <si>
    <t>CRPC</t>
  </si>
  <si>
    <t>270 ton/h</t>
  </si>
  <si>
    <t>Turbina (Diseño)</t>
  </si>
  <si>
    <t>MUESTREOS Y/O MEDICIONES EXIGIDOS POR ALGÚN ICA</t>
  </si>
  <si>
    <t>ICA (N° RCA/AÑO, NE, OTRO)</t>
  </si>
  <si>
    <t>RAC N°76/2005</t>
  </si>
  <si>
    <t>RAC N°76/2006</t>
  </si>
  <si>
    <t>Cantidad</t>
  </si>
  <si>
    <t>Frecuencia</t>
  </si>
  <si>
    <t>anual</t>
  </si>
  <si>
    <t>CONFIGURACIÓN DUCTO EVACUACIÓN DE GASES</t>
  </si>
  <si>
    <t>Individual</t>
  </si>
  <si>
    <t>Común</t>
  </si>
  <si>
    <t>ACREDITACIÓN NIVEL DE ACTIVIDAD (HORÓMETRO)</t>
  </si>
  <si>
    <t>Tipo Horómetro</t>
  </si>
  <si>
    <t>Se cuenta con un indicador de flujo a vapor en kg/s (TAG 463-FI-156), que permite obtener entre el flujo de vapor y la capacidad máxima de la fuente la carga de funcionamiento. Fuera de servicio se considerará cunado TAG-463-FI-156 sea 0</t>
  </si>
  <si>
    <t>Marca</t>
  </si>
  <si>
    <t>Modelo</t>
  </si>
  <si>
    <t>N° de Serie</t>
  </si>
  <si>
    <t>RESPALDO ESTADO DE FUNCIONAMIENTO O ACTIVIDAD</t>
  </si>
  <si>
    <t>Registro Consumo Combustible</t>
  </si>
  <si>
    <t>Se cálcula una vez al mes por medio de fórmula de Consumo (Anexo Generación BFC 2016)</t>
  </si>
  <si>
    <t>Producción de Vapor</t>
  </si>
  <si>
    <t>Indicador de flujo a vapor en kg/s (TAG 463-FI-156)</t>
  </si>
  <si>
    <t>Potencia</t>
  </si>
  <si>
    <t>770 ton/h</t>
  </si>
  <si>
    <t>Se cuenta con un indicador de flujo a vapor en kg/s (TAG 552-FI-259), que permite obtener entre el flujo de vapor y la capacidad máxima de la fuente la carga de funcionamiento. Fuera de servicio se considerará cunado TAG 552-FI-259 sea 0</t>
  </si>
  <si>
    <t>Integración mensual de la medición de flujo de licor negro a quemador en Caldera Recuperadora (552-FI-259) en kg/s</t>
  </si>
  <si>
    <t>Indicador de flujo a vapor en kg/s (TAG 552-FI-259)</t>
  </si>
  <si>
    <t>ANEXO N° 3: ALTERNATIVA N° 10</t>
  </si>
  <si>
    <t>TIPO DE CUANTIFICACIÓN DEL NIVEL DE ACTIVIDAD DE LA FUENTE (EJ CONSUMO DE COMB, PRODUCCIÓN, ETC.)</t>
  </si>
  <si>
    <t>Balance, a través de mediciones del sotck inicial, ingresos, consumo, stock final, origen del combustible, tipo de combustible, fecha de compra, etc.</t>
  </si>
  <si>
    <t>FORMA DE IDENTIFICAR EL COMBUSTIBLE CON EL QUE ESTÉ EN FUNC. LA FUENTE</t>
  </si>
  <si>
    <t>FLUJOMETRO COMBUSTIBLE</t>
  </si>
  <si>
    <t>Certificado de origen</t>
  </si>
  <si>
    <t>Tipo (orificio, boquilla, venturi, etc.)</t>
  </si>
  <si>
    <t>N° de serie</t>
  </si>
  <si>
    <t>Frecuencia de mantenimiento</t>
  </si>
  <si>
    <t>RESPALDO DE CUANTIFICACIÓN DE COMBUSTIBLE</t>
  </si>
  <si>
    <t>SISTEMA DE REGISTRO, ALMACENAMIENTO Y MANEJO DE DATOS</t>
  </si>
  <si>
    <t>Almacenados en formato digital en la Supeintendencia del Medio Ambiente de planta Celulosa Nueva Aldea</t>
  </si>
  <si>
    <t>CLASIFICACIÓN CCF DE LA FUENTE</t>
  </si>
  <si>
    <t>EQUIPO DE ABATIMIENTO</t>
  </si>
  <si>
    <t>PRECIPITADOR ELECTROESTATICO</t>
  </si>
  <si>
    <t>FACTOR D.S. 138, CON SU UNIDAD DE MEDIDA</t>
  </si>
  <si>
    <t>% DE EFICIENCIA DS 138, ADJUNTAR RESPALDO DE LA EXISTENCIA DEL SIST. DE CONTROL</t>
  </si>
  <si>
    <t xml:space="preserve">Petróleo N°6 </t>
  </si>
  <si>
    <t>Horas de operación en base a registro DCS</t>
  </si>
  <si>
    <t>Propano LPG</t>
  </si>
  <si>
    <t>Medición de consummo de estanque de uso exclusivo acorde a metodología API 3.1A y 3.1B. Si se usa estanque compartido se registrara por flujómetro. Y la energía eléctrica generada se registra con el medidor de energía eléctrica de la central.</t>
  </si>
  <si>
    <t>Registro de consumo horario cuando la central opere, con el medidor de energía eléctrica (ION 8500)</t>
  </si>
  <si>
    <t>Respaldo en servidor con carpetas habilitadas exclusivamente para los cálculos correspondientes</t>
  </si>
  <si>
    <t>96.547.510-9</t>
  </si>
  <si>
    <t>Arauco Bioenergía S.A.</t>
  </si>
  <si>
    <t>El Golf 150, Piso 14, Las Condes.</t>
  </si>
  <si>
    <t>Carlos Rauld Jugovic</t>
  </si>
  <si>
    <t>Mauricio Cabello</t>
  </si>
  <si>
    <t>Instrumento</t>
  </si>
  <si>
    <t>N°</t>
  </si>
  <si>
    <t>Año</t>
  </si>
  <si>
    <t>Región (RCA)</t>
  </si>
  <si>
    <t>RCA</t>
  </si>
  <si>
    <t>Carta SEA</t>
  </si>
  <si>
    <t>Expediente: DFZ-2016-4881-VIII-LEY-EI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</si>
</sst>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4"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10"/>
      <name val="Arial"/>
      <family val="2"/>
    </font>
    <font>
      <b/>
      <sz val="9"/>
      <color indexed="81"/>
      <name val="Tahoma"/>
      <family val="2"/>
    </font>
    <font>
      <sz val="9"/>
      <color indexed="81"/>
      <name val="Tahoma"/>
      <family val="2"/>
    </font>
    <font>
      <sz val="11"/>
      <color theme="1"/>
      <name val="Arial"/>
      <family val="2"/>
    </font>
    <font>
      <sz val="10"/>
      <color theme="1"/>
      <name val="Arial"/>
      <family val="2"/>
    </font>
    <font>
      <b/>
      <sz val="8"/>
      <name val="Calibri "/>
    </font>
    <font>
      <sz val="8"/>
      <name val="Calibri "/>
    </font>
    <font>
      <sz val="8"/>
      <color theme="1"/>
      <name val="Calibri "/>
    </font>
    <font>
      <sz val="8"/>
      <color rgb="FFFF0000"/>
      <name val="Calibri "/>
    </font>
    <font>
      <sz val="8"/>
      <color theme="1"/>
      <name val="Arial"/>
      <family val="2"/>
    </font>
    <font>
      <b/>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81">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left" wrapText="1"/>
    </xf>
    <xf numFmtId="0" fontId="12" fillId="0" borderId="1" xfId="1" applyFont="1" applyFill="1" applyBorder="1" applyAlignment="1">
      <alignment horizontal="left"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3" fillId="0" borderId="0" xfId="1" applyFont="1" applyFill="1" applyBorder="1" applyAlignment="1">
      <alignment vertical="center"/>
    </xf>
    <xf numFmtId="0" fontId="4" fillId="0" borderId="0" xfId="1" applyFont="1" applyFill="1" applyAlignment="1">
      <alignment vertical="center"/>
    </xf>
    <xf numFmtId="0" fontId="4" fillId="6" borderId="32" xfId="1" applyFont="1" applyFill="1" applyBorder="1" applyAlignment="1">
      <alignment vertical="center" wrapText="1"/>
    </xf>
    <xf numFmtId="0" fontId="4" fillId="6" borderId="0" xfId="1" applyFont="1" applyFill="1" applyBorder="1" applyAlignment="1">
      <alignment vertical="center" wrapText="1"/>
    </xf>
    <xf numFmtId="0" fontId="4" fillId="6" borderId="0" xfId="1" applyFont="1" applyFill="1" applyAlignment="1">
      <alignment vertical="center"/>
    </xf>
    <xf numFmtId="0" fontId="16" fillId="0" borderId="0" xfId="0" applyFont="1" applyAlignment="1">
      <alignment vertical="center"/>
    </xf>
    <xf numFmtId="0" fontId="16" fillId="0" borderId="0" xfId="0" applyFont="1"/>
    <xf numFmtId="0" fontId="16" fillId="0" borderId="0" xfId="0" applyFont="1" applyFill="1" applyBorder="1" applyAlignment="1">
      <alignment vertical="center"/>
    </xf>
    <xf numFmtId="0" fontId="13" fillId="0" borderId="0" xfId="0" applyFont="1" applyFill="1" applyBorder="1" applyAlignment="1">
      <alignment vertical="center"/>
    </xf>
    <xf numFmtId="0" fontId="17" fillId="0" borderId="0" xfId="0" applyFont="1" applyFill="1" applyBorder="1" applyAlignment="1">
      <alignment horizontal="center"/>
    </xf>
    <xf numFmtId="0" fontId="11" fillId="2" borderId="1" xfId="0" applyFont="1" applyFill="1" applyBorder="1" applyAlignment="1">
      <alignment horizontal="center" vertical="center" wrapText="1"/>
    </xf>
    <xf numFmtId="14" fontId="0" fillId="0" borderId="25" xfId="0" applyNumberFormat="1" applyBorder="1"/>
    <xf numFmtId="14" fontId="0" fillId="0" borderId="1" xfId="0" applyNumberFormat="1" applyBorder="1"/>
    <xf numFmtId="0" fontId="19" fillId="0" borderId="0" xfId="1" applyFont="1" applyAlignment="1">
      <alignment vertical="center"/>
    </xf>
    <xf numFmtId="0" fontId="18" fillId="0" borderId="0" xfId="1" applyFont="1" applyAlignment="1">
      <alignment horizontal="center" vertical="center"/>
    </xf>
    <xf numFmtId="0" fontId="18" fillId="0" borderId="0" xfId="1" applyFont="1" applyBorder="1" applyAlignment="1">
      <alignment vertical="center"/>
    </xf>
    <xf numFmtId="0" fontId="20" fillId="4" borderId="22" xfId="0" applyFont="1" applyFill="1" applyBorder="1" applyAlignment="1">
      <alignment horizontal="center" vertical="center"/>
    </xf>
    <xf numFmtId="0" fontId="20" fillId="4" borderId="22" xfId="0" applyFont="1" applyFill="1" applyBorder="1" applyAlignment="1">
      <alignment horizontal="center" vertical="center" wrapText="1"/>
    </xf>
    <xf numFmtId="0" fontId="19" fillId="0" borderId="24" xfId="1" applyFont="1" applyBorder="1" applyAlignment="1"/>
    <xf numFmtId="0" fontId="19" fillId="0" borderId="1" xfId="1" applyFont="1" applyBorder="1" applyAlignment="1"/>
    <xf numFmtId="0" fontId="18" fillId="0" borderId="1" xfId="1" applyFont="1" applyBorder="1" applyAlignment="1"/>
    <xf numFmtId="0" fontId="19" fillId="0" borderId="1" xfId="1" applyFont="1" applyFill="1" applyBorder="1" applyAlignment="1">
      <alignment vertical="center"/>
    </xf>
    <xf numFmtId="0" fontId="19" fillId="0" borderId="18" xfId="1" applyFont="1" applyFill="1" applyBorder="1" applyAlignment="1">
      <alignment vertical="center"/>
    </xf>
    <xf numFmtId="0" fontId="19" fillId="0" borderId="1" xfId="1" applyFont="1" applyBorder="1" applyAlignment="1">
      <alignment vertical="center"/>
    </xf>
    <xf numFmtId="0" fontId="19" fillId="6" borderId="1" xfId="1" applyFont="1" applyFill="1" applyBorder="1" applyAlignment="1"/>
    <xf numFmtId="0" fontId="19" fillId="0" borderId="39" xfId="1" applyFont="1" applyBorder="1" applyAlignment="1"/>
    <xf numFmtId="0" fontId="2" fillId="4" borderId="1" xfId="0" applyFont="1" applyFill="1" applyBorder="1" applyAlignment="1">
      <alignment horizontal="center"/>
    </xf>
    <xf numFmtId="0" fontId="2" fillId="0" borderId="1" xfId="0" applyFont="1" applyBorder="1" applyAlignment="1">
      <alignment horizontal="center"/>
    </xf>
    <xf numFmtId="0" fontId="22"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3" fillId="0" borderId="0" xfId="0" applyFont="1" applyAlignment="1">
      <alignment vertical="center"/>
    </xf>
    <xf numFmtId="0" fontId="2" fillId="0" borderId="0" xfId="0" applyFont="1" applyFill="1" applyBorder="1" applyAlignment="1">
      <alignment vertical="center"/>
    </xf>
    <xf numFmtId="0" fontId="23" fillId="0" borderId="0" xfId="0" applyFont="1" applyAlignment="1">
      <alignment horizontal="center" vertical="center"/>
    </xf>
    <xf numFmtId="14" fontId="23" fillId="0" borderId="0" xfId="0" applyNumberFormat="1" applyFont="1" applyBorder="1" applyAlignment="1">
      <alignment horizontal="center" vertical="center"/>
    </xf>
    <xf numFmtId="0" fontId="23" fillId="0" borderId="0" xfId="0" applyFont="1" applyBorder="1" applyAlignment="1">
      <alignment horizontal="center" vertical="center"/>
    </xf>
    <xf numFmtId="0" fontId="3" fillId="0" borderId="0" xfId="0" applyFont="1"/>
    <xf numFmtId="0" fontId="12" fillId="5" borderId="1" xfId="0" applyFont="1" applyFill="1" applyBorder="1" applyAlignment="1">
      <alignment horizontal="left" vertical="center" wrapText="1"/>
    </xf>
    <xf numFmtId="0" fontId="12" fillId="0" borderId="1" xfId="0" applyFont="1" applyFill="1" applyBorder="1" applyAlignment="1">
      <alignmen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xf>
    <xf numFmtId="0" fontId="12" fillId="5" borderId="1" xfId="0" applyFont="1" applyFill="1" applyBorder="1" applyAlignment="1">
      <alignment vertical="center"/>
    </xf>
    <xf numFmtId="0" fontId="2" fillId="0" borderId="0" xfId="0" applyFont="1" applyFill="1" applyBorder="1" applyAlignment="1">
      <alignment horizontal="center"/>
    </xf>
    <xf numFmtId="0" fontId="2" fillId="0" borderId="1" xfId="0" applyFont="1" applyFill="1" applyBorder="1" applyAlignment="1">
      <alignment horizontal="right"/>
    </xf>
    <xf numFmtId="0" fontId="2" fillId="3" borderId="1" xfId="0" applyFont="1" applyFill="1" applyBorder="1" applyAlignment="1">
      <alignment horizontal="right"/>
    </xf>
    <xf numFmtId="0" fontId="6" fillId="0" borderId="0" xfId="1" applyFont="1" applyAlignment="1">
      <alignment horizontal="center" vertical="center"/>
    </xf>
    <xf numFmtId="0" fontId="2" fillId="0" borderId="1" xfId="0" applyFont="1" applyFill="1" applyBorder="1" applyAlignment="1">
      <alignment horizontal="left"/>
    </xf>
    <xf numFmtId="0" fontId="2" fillId="4" borderId="7" xfId="0" applyFont="1" applyFill="1" applyBorder="1" applyAlignment="1">
      <alignment horizontal="center"/>
    </xf>
    <xf numFmtId="0" fontId="2" fillId="4" borderId="8" xfId="0" applyFont="1" applyFill="1" applyBorder="1" applyAlignment="1">
      <alignment horizontal="center"/>
    </xf>
    <xf numFmtId="0" fontId="2" fillId="4" borderId="9" xfId="0" applyFont="1" applyFill="1" applyBorder="1" applyAlignment="1">
      <alignment horizont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6" fillId="0" borderId="0" xfId="1" applyFont="1" applyAlignment="1">
      <alignment horizontal="center" vertical="center"/>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1" fillId="2" borderId="1" xfId="0" applyFont="1" applyFill="1" applyBorder="1" applyAlignment="1">
      <alignment horizontal="left"/>
    </xf>
    <xf numFmtId="0" fontId="7" fillId="0" borderId="5" xfId="0" applyFont="1" applyBorder="1" applyAlignment="1">
      <alignment horizontal="left" vertical="justify" wrapText="1"/>
    </xf>
    <xf numFmtId="0" fontId="7" fillId="0" borderId="0" xfId="0" applyFont="1" applyBorder="1" applyAlignment="1">
      <alignment horizontal="left" vertical="justify" wrapText="1"/>
    </xf>
    <xf numFmtId="0" fontId="6" fillId="0" borderId="0" xfId="1" applyFont="1" applyAlignment="1">
      <alignment horizontal="left" vertical="center"/>
    </xf>
    <xf numFmtId="0" fontId="12" fillId="0" borderId="1" xfId="1" applyFont="1" applyFill="1" applyBorder="1" applyAlignment="1">
      <alignment horizontal="left" vertical="center"/>
    </xf>
    <xf numFmtId="0" fontId="2" fillId="0" borderId="1" xfId="0" applyFont="1" applyFill="1" applyBorder="1" applyAlignment="1">
      <alignment horizontal="left"/>
    </xf>
    <xf numFmtId="0" fontId="0" fillId="0" borderId="3" xfId="0" applyBorder="1" applyAlignment="1">
      <alignment horizontal="center"/>
    </xf>
    <xf numFmtId="0" fontId="2" fillId="0" borderId="1" xfId="0" applyFont="1" applyFill="1" applyBorder="1" applyAlignment="1">
      <alignment horizontal="left" vertical="center"/>
    </xf>
    <xf numFmtId="0" fontId="12" fillId="0"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4" fillId="6" borderId="32" xfId="1" applyFont="1" applyFill="1" applyBorder="1" applyAlignment="1">
      <alignment horizontal="center" vertical="center" wrapText="1"/>
    </xf>
    <xf numFmtId="0" fontId="4" fillId="6" borderId="0" xfId="1" applyFont="1" applyFill="1" applyBorder="1" applyAlignment="1">
      <alignment horizontal="center" vertical="center" wrapText="1"/>
    </xf>
    <xf numFmtId="0" fontId="19" fillId="0" borderId="40" xfId="1" applyFont="1" applyBorder="1" applyAlignment="1">
      <alignment horizontal="center"/>
    </xf>
    <xf numFmtId="0" fontId="19" fillId="0" borderId="41" xfId="1" applyFont="1" applyBorder="1" applyAlignment="1">
      <alignment horizontal="center"/>
    </xf>
    <xf numFmtId="0" fontId="19" fillId="5" borderId="28" xfId="1" applyFont="1" applyFill="1" applyBorder="1" applyAlignment="1">
      <alignment horizontal="left" vertical="center" wrapText="1"/>
    </xf>
    <xf numFmtId="0" fontId="19" fillId="5" borderId="1" xfId="1" applyFont="1" applyFill="1" applyBorder="1" applyAlignment="1">
      <alignment horizontal="left" vertical="center" wrapText="1"/>
    </xf>
    <xf numFmtId="0" fontId="19" fillId="5" borderId="30" xfId="1" applyFont="1" applyFill="1" applyBorder="1" applyAlignment="1">
      <alignment horizontal="left" vertical="center" wrapText="1"/>
    </xf>
    <xf numFmtId="0" fontId="19" fillId="5" borderId="3" xfId="1" applyFont="1" applyFill="1" applyBorder="1" applyAlignment="1">
      <alignment horizontal="left" vertical="center" wrapText="1"/>
    </xf>
    <xf numFmtId="0" fontId="19" fillId="5" borderId="4" xfId="1" applyFont="1" applyFill="1" applyBorder="1" applyAlignment="1">
      <alignment horizontal="left" vertical="center" wrapText="1"/>
    </xf>
    <xf numFmtId="0" fontId="19" fillId="5" borderId="31" xfId="1" applyFont="1" applyFill="1" applyBorder="1" applyAlignment="1">
      <alignment horizontal="left" vertical="center" wrapText="1"/>
    </xf>
    <xf numFmtId="0" fontId="19" fillId="5" borderId="11" xfId="1" applyFont="1" applyFill="1" applyBorder="1" applyAlignment="1">
      <alignment horizontal="left" vertical="center" wrapText="1"/>
    </xf>
    <xf numFmtId="0" fontId="19" fillId="5" borderId="12" xfId="1" applyFont="1" applyFill="1" applyBorder="1" applyAlignment="1">
      <alignment horizontal="left" vertical="center" wrapText="1"/>
    </xf>
    <xf numFmtId="0" fontId="21" fillId="0" borderId="7" xfId="1" applyFont="1" applyBorder="1" applyAlignment="1">
      <alignment horizontal="center" vertical="center"/>
    </xf>
    <xf numFmtId="0" fontId="21" fillId="0" borderId="8" xfId="1" applyFont="1" applyBorder="1" applyAlignment="1">
      <alignment horizontal="center" vertical="center"/>
    </xf>
    <xf numFmtId="0" fontId="21" fillId="0" borderId="29" xfId="1" applyFont="1" applyBorder="1" applyAlignment="1">
      <alignment horizontal="center" vertical="center"/>
    </xf>
    <xf numFmtId="0" fontId="19" fillId="5" borderId="32" xfId="1" applyFont="1" applyFill="1" applyBorder="1" applyAlignment="1">
      <alignment horizontal="left" vertical="center" wrapText="1"/>
    </xf>
    <xf numFmtId="0" fontId="19" fillId="5" borderId="0" xfId="1" applyFont="1" applyFill="1" applyBorder="1" applyAlignment="1">
      <alignment horizontal="left" vertical="center" wrapText="1"/>
    </xf>
    <xf numFmtId="0" fontId="19" fillId="5" borderId="6" xfId="1" applyFont="1" applyFill="1" applyBorder="1" applyAlignment="1">
      <alignment horizontal="left" vertical="center" wrapText="1"/>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9" fillId="0" borderId="29" xfId="1" applyFont="1" applyBorder="1" applyAlignment="1">
      <alignment horizontal="center" vertical="center"/>
    </xf>
    <xf numFmtId="0" fontId="19" fillId="6" borderId="2" xfId="1" applyFont="1" applyFill="1" applyBorder="1" applyAlignment="1">
      <alignment horizontal="center" vertical="center" wrapText="1"/>
    </xf>
    <xf numFmtId="0" fontId="19" fillId="6" borderId="3" xfId="1" applyFont="1" applyFill="1" applyBorder="1" applyAlignment="1">
      <alignment horizontal="center" vertical="center" wrapText="1"/>
    </xf>
    <xf numFmtId="0" fontId="19" fillId="6" borderId="33" xfId="1" applyFont="1" applyFill="1" applyBorder="1" applyAlignment="1">
      <alignment horizontal="center" vertical="center" wrapText="1"/>
    </xf>
    <xf numFmtId="0" fontId="19" fillId="6" borderId="5" xfId="1" applyFont="1" applyFill="1" applyBorder="1" applyAlignment="1">
      <alignment horizontal="center" vertical="center" wrapText="1"/>
    </xf>
    <xf numFmtId="0" fontId="19" fillId="6" borderId="0" xfId="1" applyFont="1" applyFill="1" applyBorder="1" applyAlignment="1">
      <alignment horizontal="center" vertical="center" wrapText="1"/>
    </xf>
    <xf numFmtId="0" fontId="19" fillId="6" borderId="34" xfId="1" applyFont="1" applyFill="1" applyBorder="1" applyAlignment="1">
      <alignment horizontal="center" vertical="center" wrapText="1"/>
    </xf>
    <xf numFmtId="0" fontId="19" fillId="6" borderId="10" xfId="1" applyFont="1" applyFill="1" applyBorder="1" applyAlignment="1">
      <alignment horizontal="center" vertical="center" wrapText="1"/>
    </xf>
    <xf numFmtId="0" fontId="19" fillId="6" borderId="11" xfId="1" applyFont="1" applyFill="1" applyBorder="1" applyAlignment="1">
      <alignment horizontal="center" vertical="center" wrapText="1"/>
    </xf>
    <xf numFmtId="0" fontId="19" fillId="6" borderId="35" xfId="1" applyFont="1" applyFill="1" applyBorder="1" applyAlignment="1">
      <alignment horizontal="center" vertical="center" wrapText="1"/>
    </xf>
    <xf numFmtId="0" fontId="19" fillId="5" borderId="36" xfId="1" applyFont="1" applyFill="1" applyBorder="1" applyAlignment="1">
      <alignment horizontal="left" vertical="center" wrapText="1"/>
    </xf>
    <xf numFmtId="0" fontId="19" fillId="5" borderId="37" xfId="1" applyFont="1" applyFill="1" applyBorder="1" applyAlignment="1">
      <alignment horizontal="left" vertical="center" wrapText="1"/>
    </xf>
    <xf numFmtId="0" fontId="19" fillId="5" borderId="38" xfId="1" applyFont="1" applyFill="1" applyBorder="1" applyAlignment="1">
      <alignment horizontal="left" vertical="center" wrapText="1"/>
    </xf>
    <xf numFmtId="0" fontId="19" fillId="0" borderId="7" xfId="1" applyFont="1" applyBorder="1" applyAlignment="1">
      <alignment horizontal="center" wrapText="1"/>
    </xf>
    <xf numFmtId="0" fontId="19" fillId="0" borderId="8" xfId="1" applyFont="1" applyBorder="1" applyAlignment="1">
      <alignment horizontal="center" wrapText="1"/>
    </xf>
    <xf numFmtId="0" fontId="19" fillId="0" borderId="29" xfId="1" applyFont="1" applyBorder="1" applyAlignment="1">
      <alignment horizontal="center" wrapText="1"/>
    </xf>
    <xf numFmtId="0" fontId="19" fillId="6" borderId="7" xfId="1" applyFont="1" applyFill="1" applyBorder="1" applyAlignment="1">
      <alignment horizontal="center"/>
    </xf>
    <xf numFmtId="0" fontId="19" fillId="6" borderId="8" xfId="1" applyFont="1" applyFill="1" applyBorder="1" applyAlignment="1">
      <alignment horizontal="center"/>
    </xf>
    <xf numFmtId="0" fontId="19" fillId="6" borderId="29" xfId="1" applyFont="1" applyFill="1" applyBorder="1" applyAlignment="1">
      <alignment horizontal="center"/>
    </xf>
    <xf numFmtId="14" fontId="18" fillId="0" borderId="19" xfId="1" applyNumberFormat="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9" fillId="0" borderId="0" xfId="1" applyFont="1" applyBorder="1" applyAlignment="1">
      <alignment horizontal="center" vertical="center"/>
    </xf>
    <xf numFmtId="0" fontId="19" fillId="5" borderId="23" xfId="1" applyFont="1" applyFill="1" applyBorder="1" applyAlignment="1">
      <alignment horizontal="left" vertical="center" wrapText="1"/>
    </xf>
    <xf numFmtId="0" fontId="19" fillId="5" borderId="24" xfId="1" applyFont="1" applyFill="1" applyBorder="1" applyAlignment="1">
      <alignment horizontal="left" vertical="center" wrapText="1"/>
    </xf>
    <xf numFmtId="0" fontId="19" fillId="0" borderId="25" xfId="1" applyFont="1" applyBorder="1" applyAlignment="1">
      <alignment horizontal="center" vertical="center"/>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8" fillId="0" borderId="0" xfId="1" applyFont="1" applyAlignment="1">
      <alignment horizontal="center" vertical="center"/>
    </xf>
    <xf numFmtId="0" fontId="12" fillId="0" borderId="1" xfId="0" applyFont="1" applyFill="1" applyBorder="1" applyAlignment="1">
      <alignment horizontal="center" vertical="center" wrapText="1"/>
    </xf>
    <xf numFmtId="0" fontId="2" fillId="0" borderId="1" xfId="0" applyFont="1" applyBorder="1" applyAlignment="1">
      <alignment horizontal="center"/>
    </xf>
    <xf numFmtId="0" fontId="12" fillId="5" borderId="1" xfId="0" applyFont="1" applyFill="1" applyBorder="1" applyAlignment="1">
      <alignment horizontal="left" vertical="center"/>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14" fontId="23" fillId="0" borderId="19" xfId="0" applyNumberFormat="1"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 fillId="3" borderId="7" xfId="0" applyFont="1" applyFill="1" applyBorder="1" applyAlignment="1">
      <alignment horizontal="center" wrapText="1"/>
    </xf>
    <xf numFmtId="0" fontId="2" fillId="3" borderId="9" xfId="0" applyFont="1" applyFill="1" applyBorder="1" applyAlignment="1">
      <alignment horizontal="center" wrapText="1"/>
    </xf>
    <xf numFmtId="0" fontId="23" fillId="0" borderId="0" xfId="0" applyFont="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371474</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4</xdr:col>
      <xdr:colOff>1137179</xdr:colOff>
      <xdr:row>5</xdr:row>
      <xdr:rowOff>36364</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2</xdr:col>
      <xdr:colOff>759382</xdr:colOff>
      <xdr:row>4</xdr:row>
      <xdr:rowOff>146315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25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85017%20-%20Ficha%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8"/>
      <sheetName val="ALT. 10"/>
      <sheetName val="Duda y Consultas"/>
    </sheetNames>
    <sheetDataSet>
      <sheetData sheetId="0" refreshError="1"/>
      <sheetData sheetId="1">
        <row r="9">
          <cell r="C9" t="str">
            <v>Caldera de Poder</v>
          </cell>
          <cell r="D9" t="str">
            <v>Caldera Recuperadora</v>
          </cell>
          <cell r="E9" t="str">
            <v>Turbogenerador</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08"/>
  <sheetViews>
    <sheetView view="pageLayout" topLeftCell="A28" zoomScale="85" zoomScaleNormal="100" zoomScalePageLayoutView="85" workbookViewId="0">
      <selection activeCell="F32" sqref="F32"/>
    </sheetView>
  </sheetViews>
  <sheetFormatPr baseColWidth="10" defaultRowHeight="14.4" x14ac:dyDescent="0.3"/>
  <cols>
    <col min="1" max="1" width="3.44140625" customWidth="1"/>
    <col min="2" max="2" width="21.44140625" customWidth="1"/>
    <col min="3" max="3" width="9.6640625" customWidth="1"/>
    <col min="4" max="4" width="17.88671875" customWidth="1"/>
    <col min="5" max="5" width="22.6640625" customWidth="1"/>
    <col min="6" max="6" width="20.88671875" customWidth="1"/>
  </cols>
  <sheetData>
    <row r="3" spans="4:4" x14ac:dyDescent="0.3">
      <c r="D3" s="1"/>
    </row>
    <row r="20" spans="2:5" ht="15.6" x14ac:dyDescent="0.3">
      <c r="B20" s="91" t="s">
        <v>4</v>
      </c>
      <c r="C20" s="91"/>
      <c r="D20" s="91"/>
      <c r="E20" s="91"/>
    </row>
    <row r="21" spans="2:5" ht="15.6" customHeight="1" x14ac:dyDescent="0.3">
      <c r="B21" s="91"/>
      <c r="C21" s="91"/>
      <c r="D21" s="91"/>
      <c r="E21" s="91"/>
    </row>
    <row r="22" spans="2:5" ht="15.6" customHeight="1" x14ac:dyDescent="0.3">
      <c r="B22" s="97" t="s">
        <v>6</v>
      </c>
      <c r="C22" s="97"/>
      <c r="D22" s="97"/>
      <c r="E22" s="97"/>
    </row>
    <row r="23" spans="2:5" x14ac:dyDescent="0.3">
      <c r="B23" s="97" t="s">
        <v>7</v>
      </c>
      <c r="C23" s="97"/>
      <c r="D23" s="97"/>
      <c r="E23" s="97"/>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103" t="s">
        <v>160</v>
      </c>
      <c r="D27" s="103"/>
      <c r="E27" s="103"/>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49</v>
      </c>
      <c r="D32" s="20"/>
      <c r="E32" s="10"/>
    </row>
    <row r="33" spans="2:7" ht="70.2" customHeight="1" x14ac:dyDescent="0.3">
      <c r="B33" s="10"/>
      <c r="C33" s="17" t="s">
        <v>50</v>
      </c>
      <c r="D33" s="21"/>
      <c r="E33" s="10"/>
      <c r="G33" s="16"/>
    </row>
    <row r="34" spans="2:7" ht="70.2" customHeight="1" x14ac:dyDescent="0.3">
      <c r="B34" s="10"/>
      <c r="C34" s="18" t="s">
        <v>51</v>
      </c>
      <c r="D34" s="20"/>
      <c r="E34" s="10"/>
    </row>
    <row r="35" spans="2:7" x14ac:dyDescent="0.3">
      <c r="B35" s="10"/>
      <c r="C35" s="15"/>
      <c r="D35" s="10"/>
      <c r="E35" s="10"/>
    </row>
    <row r="36" spans="2:7" x14ac:dyDescent="0.3">
      <c r="B36" s="77"/>
      <c r="C36" s="15"/>
      <c r="D36" s="77"/>
      <c r="E36" s="77"/>
    </row>
    <row r="37" spans="2:7" x14ac:dyDescent="0.3">
      <c r="B37" s="77"/>
      <c r="C37" s="15"/>
      <c r="D37" s="77"/>
      <c r="E37" s="77"/>
    </row>
    <row r="38" spans="2:7" x14ac:dyDescent="0.3">
      <c r="B38" s="10"/>
      <c r="C38" s="15"/>
      <c r="D38" s="10"/>
      <c r="E38" s="10"/>
    </row>
    <row r="39" spans="2:7" x14ac:dyDescent="0.3">
      <c r="B39" s="10"/>
      <c r="C39" s="15"/>
      <c r="D39" s="10"/>
      <c r="E39" s="10"/>
    </row>
    <row r="40" spans="2:7" x14ac:dyDescent="0.3">
      <c r="B40" s="100" t="s">
        <v>5</v>
      </c>
      <c r="C40" s="100"/>
      <c r="D40" s="100"/>
      <c r="E40" s="100"/>
      <c r="F40" s="100"/>
    </row>
    <row r="41" spans="2:7" ht="60" customHeight="1" x14ac:dyDescent="0.3">
      <c r="B41" s="98" t="s">
        <v>9</v>
      </c>
      <c r="C41" s="99"/>
      <c r="D41" s="99"/>
      <c r="E41" s="99"/>
      <c r="F41" s="99"/>
    </row>
    <row r="42" spans="2:7" x14ac:dyDescent="0.3">
      <c r="B42" s="98"/>
      <c r="C42" s="99"/>
      <c r="D42" s="99"/>
      <c r="E42" s="99"/>
      <c r="F42" s="99"/>
    </row>
    <row r="43" spans="2:7" ht="14.4" customHeight="1" x14ac:dyDescent="0.3">
      <c r="B43" s="101" t="s">
        <v>8</v>
      </c>
      <c r="C43" s="102"/>
      <c r="D43" s="102"/>
      <c r="E43" s="102"/>
      <c r="F43" s="102"/>
    </row>
    <row r="44" spans="2:7" x14ac:dyDescent="0.3">
      <c r="B44" s="101"/>
      <c r="C44" s="102"/>
      <c r="D44" s="102"/>
      <c r="E44" s="102"/>
      <c r="F44" s="102"/>
    </row>
    <row r="45" spans="2:7" x14ac:dyDescent="0.3">
      <c r="B45" s="101"/>
      <c r="C45" s="102"/>
      <c r="D45" s="102"/>
      <c r="E45" s="102"/>
      <c r="F45" s="102"/>
    </row>
    <row r="46" spans="2:7" x14ac:dyDescent="0.3">
      <c r="B46" s="101"/>
      <c r="C46" s="102"/>
      <c r="D46" s="102"/>
      <c r="E46" s="102"/>
      <c r="F46" s="102"/>
    </row>
    <row r="47" spans="2:7" x14ac:dyDescent="0.3">
      <c r="B47" s="101"/>
      <c r="C47" s="102"/>
      <c r="D47" s="102"/>
      <c r="E47" s="102"/>
      <c r="F47" s="102"/>
    </row>
    <row r="48" spans="2:7" x14ac:dyDescent="0.3">
      <c r="B48" s="101"/>
      <c r="C48" s="102"/>
      <c r="D48" s="102"/>
      <c r="E48" s="102"/>
      <c r="F48" s="102"/>
    </row>
    <row r="49" spans="2:6" x14ac:dyDescent="0.3">
      <c r="B49" s="101"/>
      <c r="C49" s="102"/>
      <c r="D49" s="102"/>
      <c r="E49" s="102"/>
      <c r="F49" s="102"/>
    </row>
    <row r="50" spans="2:6" x14ac:dyDescent="0.3">
      <c r="B50" s="101"/>
      <c r="C50" s="102"/>
      <c r="D50" s="102"/>
      <c r="E50" s="102"/>
      <c r="F50" s="102"/>
    </row>
    <row r="51" spans="2:6" x14ac:dyDescent="0.3">
      <c r="B51" s="106"/>
      <c r="C51" s="106"/>
      <c r="D51" s="106"/>
      <c r="E51" s="106"/>
    </row>
    <row r="52" spans="2:6" ht="15" thickBot="1" x14ac:dyDescent="0.35">
      <c r="B52" s="95" t="s">
        <v>10</v>
      </c>
      <c r="C52" s="96"/>
      <c r="D52" s="96"/>
      <c r="E52" s="42">
        <v>1</v>
      </c>
      <c r="F52" s="42">
        <v>2</v>
      </c>
    </row>
    <row r="53" spans="2:6" x14ac:dyDescent="0.3">
      <c r="B53" s="5" t="s">
        <v>11</v>
      </c>
      <c r="C53" s="5"/>
      <c r="D53" s="3"/>
      <c r="E53" s="43">
        <v>42716</v>
      </c>
      <c r="F53" s="44">
        <v>42716</v>
      </c>
    </row>
    <row r="54" spans="2:6" x14ac:dyDescent="0.3">
      <c r="B54" s="104" t="s">
        <v>12</v>
      </c>
      <c r="C54" s="104"/>
      <c r="D54" s="104"/>
      <c r="E54" s="27" t="s">
        <v>82</v>
      </c>
      <c r="F54" s="27" t="s">
        <v>149</v>
      </c>
    </row>
    <row r="55" spans="2:6" ht="24" x14ac:dyDescent="0.3">
      <c r="B55" s="104" t="s">
        <v>13</v>
      </c>
      <c r="C55" s="104"/>
      <c r="D55" s="104"/>
      <c r="E55" s="27" t="s">
        <v>83</v>
      </c>
      <c r="F55" s="27" t="s">
        <v>150</v>
      </c>
    </row>
    <row r="56" spans="2:6" ht="24" x14ac:dyDescent="0.3">
      <c r="B56" s="104" t="s">
        <v>14</v>
      </c>
      <c r="C56" s="104"/>
      <c r="D56" s="104"/>
      <c r="E56" s="27"/>
      <c r="F56" s="27" t="s">
        <v>151</v>
      </c>
    </row>
    <row r="57" spans="2:6" x14ac:dyDescent="0.3">
      <c r="B57" s="104" t="s">
        <v>15</v>
      </c>
      <c r="C57" s="104"/>
      <c r="D57" s="104"/>
      <c r="E57" s="27" t="s">
        <v>81</v>
      </c>
      <c r="F57" s="27" t="s">
        <v>152</v>
      </c>
    </row>
    <row r="58" spans="2:6" x14ac:dyDescent="0.3">
      <c r="B58" s="105" t="s">
        <v>16</v>
      </c>
      <c r="C58" s="105"/>
      <c r="D58" s="105"/>
      <c r="E58" s="28">
        <v>5</v>
      </c>
      <c r="F58" s="28">
        <v>2</v>
      </c>
    </row>
    <row r="59" spans="2:6" x14ac:dyDescent="0.3">
      <c r="B59" s="2"/>
      <c r="C59" s="2"/>
      <c r="D59" s="2"/>
      <c r="E59" s="2"/>
    </row>
    <row r="60" spans="2:6" x14ac:dyDescent="0.3">
      <c r="B60" s="95" t="s">
        <v>10</v>
      </c>
      <c r="C60" s="96"/>
      <c r="D60" s="96"/>
      <c r="E60" s="42">
        <v>1</v>
      </c>
      <c r="F60" s="42">
        <v>2</v>
      </c>
    </row>
    <row r="61" spans="2:6" x14ac:dyDescent="0.3">
      <c r="B61" s="104" t="s">
        <v>17</v>
      </c>
      <c r="C61" s="104"/>
      <c r="D61" s="104"/>
      <c r="E61" s="25" t="s">
        <v>78</v>
      </c>
      <c r="F61" s="25" t="s">
        <v>78</v>
      </c>
    </row>
    <row r="62" spans="2:6" ht="20.399999999999999" x14ac:dyDescent="0.3">
      <c r="B62" s="104" t="s">
        <v>14</v>
      </c>
      <c r="C62" s="104"/>
      <c r="D62" s="104"/>
      <c r="E62" s="25" t="s">
        <v>79</v>
      </c>
      <c r="F62" s="25" t="s">
        <v>79</v>
      </c>
    </row>
    <row r="63" spans="2:6" x14ac:dyDescent="0.3">
      <c r="B63" s="104" t="s">
        <v>18</v>
      </c>
      <c r="C63" s="104"/>
      <c r="D63" s="104"/>
      <c r="E63" s="25">
        <v>85017</v>
      </c>
      <c r="F63" s="25">
        <v>85017</v>
      </c>
    </row>
    <row r="64" spans="2:6" x14ac:dyDescent="0.3">
      <c r="B64" s="104" t="s">
        <v>19</v>
      </c>
      <c r="C64" s="104"/>
      <c r="D64" s="104"/>
      <c r="E64" s="25" t="s">
        <v>78</v>
      </c>
      <c r="F64" s="25" t="s">
        <v>78</v>
      </c>
    </row>
    <row r="65" spans="2:6" x14ac:dyDescent="0.3">
      <c r="B65" s="107" t="s">
        <v>20</v>
      </c>
      <c r="C65" s="107"/>
      <c r="D65" s="107"/>
      <c r="E65" s="25">
        <v>8</v>
      </c>
      <c r="F65" s="25">
        <v>8</v>
      </c>
    </row>
    <row r="66" spans="2:6" x14ac:dyDescent="0.3">
      <c r="B66" s="104" t="s">
        <v>21</v>
      </c>
      <c r="C66" s="104"/>
      <c r="D66" s="104"/>
      <c r="E66" s="26" t="s">
        <v>80</v>
      </c>
      <c r="F66" s="26" t="s">
        <v>80</v>
      </c>
    </row>
    <row r="67" spans="2:6" x14ac:dyDescent="0.3">
      <c r="B67" s="104" t="s">
        <v>15</v>
      </c>
      <c r="C67" s="104"/>
      <c r="D67" s="104"/>
      <c r="E67" s="25" t="s">
        <v>81</v>
      </c>
      <c r="F67" s="25" t="s">
        <v>153</v>
      </c>
    </row>
    <row r="68" spans="2:6" x14ac:dyDescent="0.3">
      <c r="B68" s="104" t="s">
        <v>22</v>
      </c>
      <c r="C68" s="104"/>
      <c r="D68" s="104"/>
      <c r="E68" s="23">
        <v>960.86500000000001</v>
      </c>
      <c r="F68" s="23">
        <v>37.299999999999997</v>
      </c>
    </row>
    <row r="69" spans="2:6" x14ac:dyDescent="0.3">
      <c r="B69" s="105" t="s">
        <v>23</v>
      </c>
      <c r="C69" s="105"/>
      <c r="D69" s="105"/>
      <c r="E69" s="23">
        <v>2</v>
      </c>
      <c r="F69" s="23">
        <v>1</v>
      </c>
    </row>
    <row r="70" spans="2:6" x14ac:dyDescent="0.3">
      <c r="B70" s="105" t="s">
        <v>24</v>
      </c>
      <c r="C70" s="105"/>
      <c r="D70" s="105"/>
      <c r="E70" s="23">
        <v>0</v>
      </c>
      <c r="F70" s="23">
        <v>0</v>
      </c>
    </row>
    <row r="71" spans="2:6" x14ac:dyDescent="0.3">
      <c r="B71" s="105" t="s">
        <v>25</v>
      </c>
      <c r="C71" s="105"/>
      <c r="D71" s="105"/>
      <c r="E71" s="23">
        <v>0</v>
      </c>
      <c r="F71" s="23">
        <v>0</v>
      </c>
    </row>
    <row r="72" spans="2:6" x14ac:dyDescent="0.3">
      <c r="B72" s="105" t="s">
        <v>26</v>
      </c>
      <c r="C72" s="105"/>
      <c r="D72" s="105"/>
      <c r="E72" s="23">
        <v>2</v>
      </c>
      <c r="F72" s="23">
        <v>1</v>
      </c>
    </row>
    <row r="75" spans="2:6" x14ac:dyDescent="0.3">
      <c r="B75" s="79" t="s">
        <v>38</v>
      </c>
      <c r="C75" s="80"/>
      <c r="D75" s="80"/>
      <c r="E75" s="81"/>
    </row>
    <row r="76" spans="2:6" x14ac:dyDescent="0.3">
      <c r="B76" s="58" t="s">
        <v>154</v>
      </c>
      <c r="C76" s="58" t="s">
        <v>155</v>
      </c>
      <c r="D76" s="58" t="s">
        <v>156</v>
      </c>
      <c r="E76" s="58" t="s">
        <v>157</v>
      </c>
    </row>
    <row r="77" spans="2:6" x14ac:dyDescent="0.3">
      <c r="B77" s="59" t="s">
        <v>158</v>
      </c>
      <c r="C77" s="59">
        <v>76</v>
      </c>
      <c r="D77" s="59">
        <v>2005</v>
      </c>
      <c r="E77" s="59">
        <v>8</v>
      </c>
    </row>
    <row r="78" spans="2:6" x14ac:dyDescent="0.3">
      <c r="B78" s="59" t="s">
        <v>158</v>
      </c>
      <c r="C78" s="59">
        <v>42</v>
      </c>
      <c r="D78" s="59">
        <v>2010</v>
      </c>
      <c r="E78" s="59">
        <v>8</v>
      </c>
    </row>
    <row r="79" spans="2:6" x14ac:dyDescent="0.3">
      <c r="B79" s="59" t="s">
        <v>159</v>
      </c>
      <c r="C79" s="59">
        <v>252</v>
      </c>
      <c r="D79" s="59">
        <v>2016</v>
      </c>
      <c r="E79" s="59">
        <v>8</v>
      </c>
    </row>
    <row r="85" spans="2:5" ht="15.6" x14ac:dyDescent="0.3">
      <c r="B85" s="91" t="s">
        <v>4</v>
      </c>
      <c r="C85" s="91"/>
      <c r="D85" s="91"/>
      <c r="E85" s="91"/>
    </row>
    <row r="86" spans="2:5" x14ac:dyDescent="0.3">
      <c r="B86" s="7" t="s">
        <v>45</v>
      </c>
      <c r="C86" s="8"/>
      <c r="D86" s="9"/>
      <c r="E86" s="6" t="s">
        <v>62</v>
      </c>
    </row>
    <row r="87" spans="2:5" x14ac:dyDescent="0.3">
      <c r="B87" s="85" t="s">
        <v>43</v>
      </c>
      <c r="C87" s="86"/>
      <c r="D87" s="87"/>
      <c r="E87" s="24" t="s">
        <v>52</v>
      </c>
    </row>
    <row r="88" spans="2:5" x14ac:dyDescent="0.3">
      <c r="B88" s="85" t="s">
        <v>27</v>
      </c>
      <c r="C88" s="86"/>
      <c r="D88" s="87"/>
      <c r="E88" s="23" t="s">
        <v>53</v>
      </c>
    </row>
    <row r="89" spans="2:5" x14ac:dyDescent="0.3">
      <c r="B89" s="82" t="s">
        <v>44</v>
      </c>
      <c r="C89" s="83"/>
      <c r="D89" s="84"/>
      <c r="E89" s="23" t="s">
        <v>56</v>
      </c>
    </row>
    <row r="90" spans="2:5" x14ac:dyDescent="0.3">
      <c r="B90" s="88" t="s">
        <v>28</v>
      </c>
      <c r="C90" s="89"/>
      <c r="D90" s="90"/>
      <c r="E90" s="78">
        <v>10200901</v>
      </c>
    </row>
    <row r="91" spans="2:5" ht="14.4" customHeight="1" x14ac:dyDescent="0.3">
      <c r="B91" s="82" t="s">
        <v>29</v>
      </c>
      <c r="C91" s="83"/>
      <c r="D91" s="84"/>
      <c r="E91" s="23" t="s">
        <v>54</v>
      </c>
    </row>
    <row r="92" spans="2:5" x14ac:dyDescent="0.3">
      <c r="B92" s="85" t="s">
        <v>3</v>
      </c>
      <c r="C92" s="86"/>
      <c r="D92" s="87"/>
      <c r="E92" s="23" t="s">
        <v>55</v>
      </c>
    </row>
    <row r="93" spans="2:5" x14ac:dyDescent="0.3">
      <c r="B93" s="85" t="s">
        <v>30</v>
      </c>
      <c r="C93" s="86"/>
      <c r="D93" s="87"/>
      <c r="E93" s="23">
        <v>2004</v>
      </c>
    </row>
    <row r="94" spans="2:5" x14ac:dyDescent="0.3">
      <c r="B94" s="85" t="s">
        <v>31</v>
      </c>
      <c r="C94" s="86"/>
      <c r="D94" s="87"/>
      <c r="E94" s="23" t="s">
        <v>56</v>
      </c>
    </row>
    <row r="95" spans="2:5" x14ac:dyDescent="0.3">
      <c r="B95" s="85" t="s">
        <v>32</v>
      </c>
      <c r="C95" s="86"/>
      <c r="D95" s="87"/>
      <c r="E95" s="23" t="s">
        <v>57</v>
      </c>
    </row>
    <row r="96" spans="2:5" x14ac:dyDescent="0.3">
      <c r="B96" s="85" t="s">
        <v>33</v>
      </c>
      <c r="C96" s="86"/>
      <c r="D96" s="87"/>
      <c r="E96" s="4" t="s">
        <v>58</v>
      </c>
    </row>
    <row r="97" spans="2:5" x14ac:dyDescent="0.3">
      <c r="B97" s="92" t="s">
        <v>34</v>
      </c>
      <c r="C97" s="93"/>
      <c r="D97" s="94"/>
      <c r="E97" s="4" t="s">
        <v>59</v>
      </c>
    </row>
    <row r="98" spans="2:5" x14ac:dyDescent="0.3">
      <c r="B98" s="82" t="s">
        <v>35</v>
      </c>
      <c r="C98" s="83"/>
      <c r="D98" s="84"/>
      <c r="E98" s="4" t="s">
        <v>60</v>
      </c>
    </row>
    <row r="99" spans="2:5" x14ac:dyDescent="0.3">
      <c r="B99" s="82" t="s">
        <v>36</v>
      </c>
      <c r="C99" s="83"/>
      <c r="D99" s="84"/>
      <c r="E99" s="25">
        <v>165</v>
      </c>
    </row>
    <row r="100" spans="2:5" x14ac:dyDescent="0.3">
      <c r="B100" s="82" t="s">
        <v>64</v>
      </c>
      <c r="C100" s="83"/>
      <c r="D100" s="84"/>
      <c r="E100" s="25">
        <v>270</v>
      </c>
    </row>
    <row r="101" spans="2:5" x14ac:dyDescent="0.3">
      <c r="B101" s="82" t="s">
        <v>37</v>
      </c>
      <c r="C101" s="83"/>
      <c r="D101" s="84"/>
      <c r="E101" s="25" t="s">
        <v>66</v>
      </c>
    </row>
    <row r="102" spans="2:5" x14ac:dyDescent="0.3">
      <c r="B102" s="85" t="s">
        <v>39</v>
      </c>
      <c r="C102" s="86"/>
      <c r="D102" s="87"/>
      <c r="E102" s="4" t="s">
        <v>67</v>
      </c>
    </row>
    <row r="103" spans="2:5" x14ac:dyDescent="0.3">
      <c r="B103" s="85" t="s">
        <v>40</v>
      </c>
      <c r="C103" s="86"/>
      <c r="D103" s="87"/>
      <c r="E103" s="4" t="s">
        <v>68</v>
      </c>
    </row>
    <row r="104" spans="2:5" x14ac:dyDescent="0.3">
      <c r="B104" s="85" t="s">
        <v>41</v>
      </c>
      <c r="C104" s="86"/>
      <c r="D104" s="87"/>
      <c r="E104" s="4" t="s">
        <v>60</v>
      </c>
    </row>
    <row r="105" spans="2:5" x14ac:dyDescent="0.3">
      <c r="B105" s="85" t="s">
        <v>42</v>
      </c>
      <c r="C105" s="86"/>
      <c r="D105" s="87"/>
      <c r="E105" s="4" t="s">
        <v>60</v>
      </c>
    </row>
    <row r="107" spans="2:5" x14ac:dyDescent="0.3">
      <c r="B107" s="7" t="s">
        <v>45</v>
      </c>
      <c r="C107" s="8"/>
      <c r="D107" s="9"/>
      <c r="E107" s="6" t="s">
        <v>61</v>
      </c>
    </row>
    <row r="108" spans="2:5" x14ac:dyDescent="0.3">
      <c r="B108" s="85" t="s">
        <v>43</v>
      </c>
      <c r="C108" s="86"/>
      <c r="D108" s="87"/>
      <c r="E108" s="24" t="s">
        <v>52</v>
      </c>
    </row>
    <row r="109" spans="2:5" x14ac:dyDescent="0.3">
      <c r="B109" s="85" t="s">
        <v>27</v>
      </c>
      <c r="C109" s="86"/>
      <c r="D109" s="87"/>
      <c r="E109" s="23" t="s">
        <v>69</v>
      </c>
    </row>
    <row r="110" spans="2:5" x14ac:dyDescent="0.3">
      <c r="B110" s="82" t="s">
        <v>44</v>
      </c>
      <c r="C110" s="83"/>
      <c r="D110" s="84"/>
      <c r="E110" s="23" t="s">
        <v>56</v>
      </c>
    </row>
    <row r="111" spans="2:5" x14ac:dyDescent="0.3">
      <c r="B111" s="88" t="s">
        <v>28</v>
      </c>
      <c r="C111" s="89"/>
      <c r="D111" s="90"/>
      <c r="E111" s="22">
        <v>10101304</v>
      </c>
    </row>
    <row r="112" spans="2:5" x14ac:dyDescent="0.3">
      <c r="B112" s="82" t="s">
        <v>29</v>
      </c>
      <c r="C112" s="83"/>
      <c r="D112" s="84"/>
      <c r="E112" s="23" t="s">
        <v>70</v>
      </c>
    </row>
    <row r="113" spans="2:5" x14ac:dyDescent="0.3">
      <c r="B113" s="85" t="s">
        <v>3</v>
      </c>
      <c r="C113" s="86"/>
      <c r="D113" s="87"/>
      <c r="E113" s="23" t="s">
        <v>55</v>
      </c>
    </row>
    <row r="114" spans="2:5" x14ac:dyDescent="0.3">
      <c r="B114" s="85" t="s">
        <v>30</v>
      </c>
      <c r="C114" s="86"/>
      <c r="D114" s="87"/>
      <c r="E114" s="23">
        <v>2005</v>
      </c>
    </row>
    <row r="115" spans="2:5" x14ac:dyDescent="0.3">
      <c r="B115" s="85" t="s">
        <v>31</v>
      </c>
      <c r="C115" s="86"/>
      <c r="D115" s="87"/>
      <c r="E115" s="23" t="s">
        <v>56</v>
      </c>
    </row>
    <row r="116" spans="2:5" x14ac:dyDescent="0.3">
      <c r="B116" s="85" t="s">
        <v>32</v>
      </c>
      <c r="C116" s="86"/>
      <c r="D116" s="87"/>
      <c r="E116" s="4" t="s">
        <v>71</v>
      </c>
    </row>
    <row r="117" spans="2:5" x14ac:dyDescent="0.3">
      <c r="B117" s="85" t="s">
        <v>33</v>
      </c>
      <c r="C117" s="86"/>
      <c r="D117" s="87"/>
      <c r="E117" s="4" t="s">
        <v>58</v>
      </c>
    </row>
    <row r="118" spans="2:5" x14ac:dyDescent="0.3">
      <c r="B118" s="92" t="s">
        <v>34</v>
      </c>
      <c r="C118" s="93"/>
      <c r="D118" s="94"/>
      <c r="E118" s="4" t="s">
        <v>72</v>
      </c>
    </row>
    <row r="119" spans="2:5" x14ac:dyDescent="0.3">
      <c r="B119" s="82" t="s">
        <v>35</v>
      </c>
      <c r="C119" s="83"/>
      <c r="D119" s="84"/>
      <c r="E119" s="4" t="s">
        <v>73</v>
      </c>
    </row>
    <row r="120" spans="2:5" x14ac:dyDescent="0.3">
      <c r="B120" s="82" t="s">
        <v>36</v>
      </c>
      <c r="C120" s="83"/>
      <c r="D120" s="84"/>
      <c r="E120" s="25">
        <v>795.86500000000001</v>
      </c>
    </row>
    <row r="121" spans="2:5" x14ac:dyDescent="0.3">
      <c r="B121" s="82" t="s">
        <v>65</v>
      </c>
      <c r="C121" s="83"/>
      <c r="D121" s="84"/>
      <c r="E121" s="25">
        <v>770</v>
      </c>
    </row>
    <row r="122" spans="2:5" x14ac:dyDescent="0.3">
      <c r="B122" s="82" t="s">
        <v>37</v>
      </c>
      <c r="C122" s="83"/>
      <c r="D122" s="84"/>
      <c r="E122" s="25" t="s">
        <v>66</v>
      </c>
    </row>
    <row r="123" spans="2:5" x14ac:dyDescent="0.3">
      <c r="B123" s="85" t="s">
        <v>39</v>
      </c>
      <c r="C123" s="86"/>
      <c r="D123" s="87"/>
      <c r="E123" s="4" t="s">
        <v>67</v>
      </c>
    </row>
    <row r="124" spans="2:5" x14ac:dyDescent="0.3">
      <c r="B124" s="85" t="s">
        <v>40</v>
      </c>
      <c r="C124" s="86"/>
      <c r="D124" s="87"/>
      <c r="E124" s="4" t="s">
        <v>68</v>
      </c>
    </row>
    <row r="125" spans="2:5" x14ac:dyDescent="0.3">
      <c r="B125" s="85" t="s">
        <v>41</v>
      </c>
      <c r="C125" s="86"/>
      <c r="D125" s="87"/>
      <c r="E125" s="4" t="s">
        <v>67</v>
      </c>
    </row>
    <row r="126" spans="2:5" x14ac:dyDescent="0.3">
      <c r="B126" s="85" t="s">
        <v>42</v>
      </c>
      <c r="C126" s="86"/>
      <c r="D126" s="87"/>
      <c r="E126" s="4" t="s">
        <v>68</v>
      </c>
    </row>
    <row r="127" spans="2:5" x14ac:dyDescent="0.3">
      <c r="B127" s="85" t="s">
        <v>41</v>
      </c>
      <c r="C127" s="86"/>
      <c r="D127" s="87"/>
      <c r="E127" s="4" t="s">
        <v>67</v>
      </c>
    </row>
    <row r="128" spans="2:5" x14ac:dyDescent="0.3">
      <c r="B128" s="85" t="s">
        <v>42</v>
      </c>
      <c r="C128" s="86"/>
      <c r="D128" s="87"/>
      <c r="E128" s="4" t="s">
        <v>68</v>
      </c>
    </row>
    <row r="134" spans="2:5" ht="15.6" x14ac:dyDescent="0.3">
      <c r="B134" s="91" t="s">
        <v>4</v>
      </c>
      <c r="C134" s="91"/>
      <c r="D134" s="91"/>
      <c r="E134" s="91"/>
    </row>
    <row r="135" spans="2:5" x14ac:dyDescent="0.3">
      <c r="B135" s="7" t="s">
        <v>45</v>
      </c>
      <c r="C135" s="8"/>
      <c r="D135" s="9"/>
      <c r="E135" s="6" t="s">
        <v>63</v>
      </c>
    </row>
    <row r="136" spans="2:5" x14ac:dyDescent="0.3">
      <c r="B136" s="85" t="s">
        <v>43</v>
      </c>
      <c r="C136" s="86"/>
      <c r="D136" s="87"/>
      <c r="E136" s="24" t="s">
        <v>74</v>
      </c>
    </row>
    <row r="137" spans="2:5" x14ac:dyDescent="0.3">
      <c r="B137" s="85" t="s">
        <v>27</v>
      </c>
      <c r="C137" s="86"/>
      <c r="D137" s="87"/>
      <c r="E137" s="23" t="s">
        <v>74</v>
      </c>
    </row>
    <row r="138" spans="2:5" x14ac:dyDescent="0.3">
      <c r="B138" s="82" t="s">
        <v>44</v>
      </c>
      <c r="C138" s="83"/>
      <c r="D138" s="84"/>
      <c r="E138" s="23" t="s">
        <v>56</v>
      </c>
    </row>
    <row r="139" spans="2:5" x14ac:dyDescent="0.3">
      <c r="B139" s="88" t="s">
        <v>28</v>
      </c>
      <c r="C139" s="89"/>
      <c r="D139" s="90"/>
      <c r="E139" s="78">
        <v>10200501</v>
      </c>
    </row>
    <row r="140" spans="2:5" x14ac:dyDescent="0.3">
      <c r="B140" s="82" t="s">
        <v>29</v>
      </c>
      <c r="C140" s="83"/>
      <c r="D140" s="84"/>
      <c r="E140" s="23" t="s">
        <v>75</v>
      </c>
    </row>
    <row r="141" spans="2:5" x14ac:dyDescent="0.3">
      <c r="B141" s="85" t="s">
        <v>3</v>
      </c>
      <c r="C141" s="86"/>
      <c r="D141" s="87"/>
      <c r="E141" s="23" t="s">
        <v>76</v>
      </c>
    </row>
    <row r="142" spans="2:5" x14ac:dyDescent="0.3">
      <c r="B142" s="85" t="s">
        <v>30</v>
      </c>
      <c r="C142" s="86"/>
      <c r="D142" s="87"/>
      <c r="E142" s="23" t="s">
        <v>56</v>
      </c>
    </row>
    <row r="143" spans="2:5" x14ac:dyDescent="0.3">
      <c r="B143" s="85" t="s">
        <v>31</v>
      </c>
      <c r="C143" s="86"/>
      <c r="D143" s="87"/>
      <c r="E143" s="23" t="s">
        <v>56</v>
      </c>
    </row>
    <row r="144" spans="2:5" x14ac:dyDescent="0.3">
      <c r="B144" s="85" t="s">
        <v>32</v>
      </c>
      <c r="C144" s="86"/>
      <c r="D144" s="87"/>
      <c r="E144" s="4" t="s">
        <v>77</v>
      </c>
    </row>
    <row r="145" spans="2:5" x14ac:dyDescent="0.3">
      <c r="B145" s="85" t="s">
        <v>33</v>
      </c>
      <c r="C145" s="86"/>
      <c r="D145" s="87"/>
      <c r="E145" s="4" t="s">
        <v>60</v>
      </c>
    </row>
    <row r="146" spans="2:5" x14ac:dyDescent="0.3">
      <c r="B146" s="92" t="s">
        <v>34</v>
      </c>
      <c r="C146" s="93"/>
      <c r="D146" s="94"/>
      <c r="E146" s="4" t="s">
        <v>60</v>
      </c>
    </row>
    <row r="147" spans="2:5" x14ac:dyDescent="0.3">
      <c r="B147" s="82" t="s">
        <v>35</v>
      </c>
      <c r="C147" s="83"/>
      <c r="D147" s="84"/>
      <c r="E147" s="4" t="s">
        <v>60</v>
      </c>
    </row>
    <row r="148" spans="2:5" x14ac:dyDescent="0.3">
      <c r="B148" s="82" t="s">
        <v>36</v>
      </c>
      <c r="C148" s="83"/>
      <c r="D148" s="84"/>
      <c r="E148" s="23">
        <v>37.299999999999997</v>
      </c>
    </row>
    <row r="149" spans="2:5" x14ac:dyDescent="0.3">
      <c r="B149" s="82" t="s">
        <v>65</v>
      </c>
      <c r="C149" s="83"/>
      <c r="D149" s="84"/>
      <c r="E149" s="23" t="s">
        <v>56</v>
      </c>
    </row>
    <row r="150" spans="2:5" x14ac:dyDescent="0.3">
      <c r="B150" s="82" t="s">
        <v>37</v>
      </c>
      <c r="C150" s="83"/>
      <c r="D150" s="84"/>
      <c r="E150" s="23" t="s">
        <v>66</v>
      </c>
    </row>
    <row r="151" spans="2:5" x14ac:dyDescent="0.3">
      <c r="B151" s="85" t="s">
        <v>39</v>
      </c>
      <c r="C151" s="86"/>
      <c r="D151" s="87"/>
      <c r="E151" s="4" t="s">
        <v>60</v>
      </c>
    </row>
    <row r="152" spans="2:5" x14ac:dyDescent="0.3">
      <c r="B152" s="85" t="s">
        <v>40</v>
      </c>
      <c r="C152" s="86"/>
      <c r="D152" s="87"/>
      <c r="E152" s="4" t="s">
        <v>60</v>
      </c>
    </row>
    <row r="153" spans="2:5" x14ac:dyDescent="0.3">
      <c r="B153" s="85" t="s">
        <v>41</v>
      </c>
      <c r="C153" s="86"/>
      <c r="D153" s="87"/>
      <c r="E153" s="4" t="s">
        <v>60</v>
      </c>
    </row>
    <row r="154" spans="2:5" x14ac:dyDescent="0.3">
      <c r="B154" s="85" t="s">
        <v>42</v>
      </c>
      <c r="C154" s="86"/>
      <c r="D154" s="87"/>
      <c r="E154" s="4" t="s">
        <v>60</v>
      </c>
    </row>
    <row r="159" spans="2:5" ht="14.4" customHeight="1" x14ac:dyDescent="0.3"/>
    <row r="186" ht="14.4" customHeight="1" x14ac:dyDescent="0.3"/>
    <row r="208" ht="14.4" customHeight="1" x14ac:dyDescent="0.3"/>
  </sheetData>
  <mergeCells count="90">
    <mergeCell ref="B60:D60"/>
    <mergeCell ref="B61:D61"/>
    <mergeCell ref="B72:D72"/>
    <mergeCell ref="B71:D71"/>
    <mergeCell ref="B70:D70"/>
    <mergeCell ref="B66:D66"/>
    <mergeCell ref="B64:D64"/>
    <mergeCell ref="B63:D63"/>
    <mergeCell ref="B62:D62"/>
    <mergeCell ref="B65:D65"/>
    <mergeCell ref="B67:D67"/>
    <mergeCell ref="B68:D68"/>
    <mergeCell ref="B69:D69"/>
    <mergeCell ref="B57:D57"/>
    <mergeCell ref="B58:D58"/>
    <mergeCell ref="B51:E51"/>
    <mergeCell ref="B54:D54"/>
    <mergeCell ref="B55:D55"/>
    <mergeCell ref="B56:D56"/>
    <mergeCell ref="B52:D52"/>
    <mergeCell ref="B20:E20"/>
    <mergeCell ref="B21:E21"/>
    <mergeCell ref="B22:E22"/>
    <mergeCell ref="B23:E23"/>
    <mergeCell ref="B41:F42"/>
    <mergeCell ref="B40:F40"/>
    <mergeCell ref="B43:F50"/>
    <mergeCell ref="C27:E27"/>
    <mergeCell ref="B87:D87"/>
    <mergeCell ref="B102:D102"/>
    <mergeCell ref="B103:D103"/>
    <mergeCell ref="B104:D104"/>
    <mergeCell ref="B88:D88"/>
    <mergeCell ref="B89:D89"/>
    <mergeCell ref="B92:D92"/>
    <mergeCell ref="B91:D91"/>
    <mergeCell ref="B90:D90"/>
    <mergeCell ref="B117:D117"/>
    <mergeCell ref="B85:E85"/>
    <mergeCell ref="B108:D108"/>
    <mergeCell ref="B109:D109"/>
    <mergeCell ref="B110:D110"/>
    <mergeCell ref="B111:D111"/>
    <mergeCell ref="B105:D105"/>
    <mergeCell ref="B93:D93"/>
    <mergeCell ref="B97:D97"/>
    <mergeCell ref="B96:D96"/>
    <mergeCell ref="B95:D95"/>
    <mergeCell ref="B94:D94"/>
    <mergeCell ref="B99:D99"/>
    <mergeCell ref="B100:D100"/>
    <mergeCell ref="B101:D101"/>
    <mergeCell ref="B98:D98"/>
    <mergeCell ref="B112:D112"/>
    <mergeCell ref="B113:D113"/>
    <mergeCell ref="B114:D114"/>
    <mergeCell ref="B115:D115"/>
    <mergeCell ref="B116:D116"/>
    <mergeCell ref="B137:D137"/>
    <mergeCell ref="B126:D126"/>
    <mergeCell ref="B127:D127"/>
    <mergeCell ref="B128:D128"/>
    <mergeCell ref="B118:D118"/>
    <mergeCell ref="B119:D119"/>
    <mergeCell ref="B120:D120"/>
    <mergeCell ref="B121:D121"/>
    <mergeCell ref="B122:D122"/>
    <mergeCell ref="B154:D154"/>
    <mergeCell ref="B144:D144"/>
    <mergeCell ref="B145:D145"/>
    <mergeCell ref="B146:D146"/>
    <mergeCell ref="B147:D147"/>
    <mergeCell ref="B148:D148"/>
    <mergeCell ref="B149:D149"/>
    <mergeCell ref="B75:E75"/>
    <mergeCell ref="B150:D150"/>
    <mergeCell ref="B151:D151"/>
    <mergeCell ref="B152:D152"/>
    <mergeCell ref="B153:D153"/>
    <mergeCell ref="B138:D138"/>
    <mergeCell ref="B139:D139"/>
    <mergeCell ref="B140:D140"/>
    <mergeCell ref="B141:D141"/>
    <mergeCell ref="B142:D142"/>
    <mergeCell ref="B143:D143"/>
    <mergeCell ref="B123:D123"/>
    <mergeCell ref="B124:D124"/>
    <mergeCell ref="B125:D125"/>
    <mergeCell ref="B134:E134"/>
    <mergeCell ref="B136:D136"/>
  </mergeCells>
  <dataValidations disablePrompts="1" count="1">
    <dataValidation operator="greaterThan" allowBlank="1" showInputMessage="1" showErrorMessage="1" sqref="E53:F53"/>
  </dataValidations>
  <pageMargins left="0.7" right="0.7" top="0.75" bottom="0.75" header="0.3" footer="0.3"/>
  <pageSetup scale="94" orientation="portrait" verticalDpi="0" r:id="rId1"/>
  <headerFooter differentFirst="1">
    <oddHeader>&amp;L&amp;G&amp;C
Expediente: DFZ-2016-4881-VIII-LEY-EI&amp;R&amp;G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20"/>
  <sheetViews>
    <sheetView view="pageLayout" topLeftCell="A10" zoomScaleNormal="100" workbookViewId="0">
      <selection activeCell="B21" sqref="B21:I94"/>
    </sheetView>
  </sheetViews>
  <sheetFormatPr baseColWidth="10" defaultRowHeight="14.4" x14ac:dyDescent="0.3"/>
  <cols>
    <col min="1" max="1" width="3.44140625" customWidth="1"/>
    <col min="2" max="2" width="12.8867187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10" t="str">
        <f>+Datos!C27</f>
        <v>Expediente: DFZ-2016-4881-VIII-LEY-EI</v>
      </c>
      <c r="D3" s="110"/>
      <c r="E3" s="110"/>
      <c r="F3" s="110"/>
      <c r="G3" s="110"/>
      <c r="H3" s="110"/>
      <c r="I3" s="110"/>
    </row>
    <row r="6" spans="2:10" ht="15.6" x14ac:dyDescent="0.3">
      <c r="B6" s="111" t="s">
        <v>4</v>
      </c>
      <c r="C6" s="111"/>
      <c r="D6" s="111"/>
      <c r="E6" s="111"/>
      <c r="F6" s="111"/>
      <c r="G6" s="111"/>
      <c r="H6" s="111"/>
      <c r="I6" s="111"/>
      <c r="J6" s="111"/>
    </row>
    <row r="7" spans="2:10" x14ac:dyDescent="0.3">
      <c r="B7" s="112"/>
      <c r="C7" s="112"/>
      <c r="D7" s="112"/>
      <c r="E7" s="112"/>
    </row>
    <row r="8" spans="2:10" x14ac:dyDescent="0.3">
      <c r="B8" s="113" t="s">
        <v>46</v>
      </c>
      <c r="C8" s="113"/>
      <c r="D8" s="113"/>
      <c r="E8" s="14" t="s">
        <v>47</v>
      </c>
      <c r="F8" s="14" t="s">
        <v>1</v>
      </c>
      <c r="G8" s="14" t="s">
        <v>2</v>
      </c>
      <c r="H8" s="14" t="s">
        <v>0</v>
      </c>
      <c r="I8" s="14" t="s">
        <v>48</v>
      </c>
      <c r="J8" s="12"/>
    </row>
    <row r="9" spans="2:10" x14ac:dyDescent="0.3">
      <c r="B9" s="108" t="s">
        <v>53</v>
      </c>
      <c r="C9" s="109"/>
      <c r="D9" s="3" t="s">
        <v>32</v>
      </c>
      <c r="E9" s="4">
        <v>8</v>
      </c>
      <c r="F9" s="13">
        <v>8</v>
      </c>
      <c r="G9" s="13" t="s">
        <v>60</v>
      </c>
      <c r="H9" s="13">
        <v>8</v>
      </c>
      <c r="I9" s="13" t="s">
        <v>84</v>
      </c>
      <c r="J9" s="12"/>
    </row>
    <row r="10" spans="2:10" x14ac:dyDescent="0.3">
      <c r="B10" s="108"/>
      <c r="C10" s="109"/>
      <c r="D10" s="5" t="s">
        <v>33</v>
      </c>
      <c r="E10" s="4">
        <v>10</v>
      </c>
      <c r="F10" s="13">
        <v>10</v>
      </c>
      <c r="G10" s="13" t="s">
        <v>60</v>
      </c>
      <c r="H10" s="13">
        <v>10</v>
      </c>
      <c r="I10" s="13" t="s">
        <v>84</v>
      </c>
      <c r="J10" s="12"/>
    </row>
    <row r="11" spans="2:10" x14ac:dyDescent="0.3">
      <c r="B11" s="108"/>
      <c r="C11" s="109"/>
      <c r="D11" s="11" t="s">
        <v>34</v>
      </c>
      <c r="E11" s="4">
        <v>10</v>
      </c>
      <c r="F11" s="13">
        <v>10</v>
      </c>
      <c r="G11" s="13" t="s">
        <v>60</v>
      </c>
      <c r="H11" s="13">
        <v>10</v>
      </c>
      <c r="I11" s="13" t="s">
        <v>84</v>
      </c>
      <c r="J11" s="12"/>
    </row>
    <row r="12" spans="2:10" x14ac:dyDescent="0.3">
      <c r="B12" s="108"/>
      <c r="C12" s="109"/>
      <c r="D12" s="5" t="s">
        <v>35</v>
      </c>
      <c r="E12" s="13" t="s">
        <v>60</v>
      </c>
      <c r="F12" s="13" t="s">
        <v>60</v>
      </c>
      <c r="G12" s="13" t="s">
        <v>60</v>
      </c>
      <c r="H12" s="13" t="s">
        <v>60</v>
      </c>
      <c r="I12" s="13" t="s">
        <v>60</v>
      </c>
      <c r="J12" s="12"/>
    </row>
    <row r="13" spans="2:10" x14ac:dyDescent="0.3">
      <c r="B13" s="108" t="s">
        <v>69</v>
      </c>
      <c r="C13" s="109"/>
      <c r="D13" s="3" t="s">
        <v>32</v>
      </c>
      <c r="E13" s="4">
        <v>8</v>
      </c>
      <c r="F13" s="13">
        <v>8</v>
      </c>
      <c r="G13" s="13" t="s">
        <v>60</v>
      </c>
      <c r="H13" s="13">
        <v>8</v>
      </c>
      <c r="I13" s="13" t="s">
        <v>84</v>
      </c>
    </row>
    <row r="14" spans="2:10" x14ac:dyDescent="0.3">
      <c r="B14" s="108"/>
      <c r="C14" s="109"/>
      <c r="D14" s="5" t="s">
        <v>33</v>
      </c>
      <c r="E14" s="4">
        <v>10</v>
      </c>
      <c r="F14" s="13">
        <v>10</v>
      </c>
      <c r="G14" s="13" t="s">
        <v>60</v>
      </c>
      <c r="H14" s="13">
        <v>10</v>
      </c>
      <c r="I14" s="13" t="s">
        <v>84</v>
      </c>
    </row>
    <row r="15" spans="2:10" x14ac:dyDescent="0.3">
      <c r="B15" s="108"/>
      <c r="C15" s="109"/>
      <c r="D15" s="11" t="s">
        <v>34</v>
      </c>
      <c r="E15" s="4">
        <v>10</v>
      </c>
      <c r="F15" s="13">
        <v>10</v>
      </c>
      <c r="G15" s="13" t="s">
        <v>60</v>
      </c>
      <c r="H15" s="13">
        <v>10</v>
      </c>
      <c r="I15" s="13" t="s">
        <v>84</v>
      </c>
    </row>
    <row r="16" spans="2:10" x14ac:dyDescent="0.3">
      <c r="B16" s="108"/>
      <c r="C16" s="109"/>
      <c r="D16" s="5" t="s">
        <v>35</v>
      </c>
      <c r="E16" s="4">
        <v>10</v>
      </c>
      <c r="F16" s="13">
        <v>10</v>
      </c>
      <c r="G16" s="13" t="s">
        <v>60</v>
      </c>
      <c r="H16" s="13">
        <v>10</v>
      </c>
      <c r="I16" s="13" t="s">
        <v>84</v>
      </c>
    </row>
    <row r="17" spans="2:9" x14ac:dyDescent="0.3">
      <c r="B17" s="108" t="s">
        <v>74</v>
      </c>
      <c r="C17" s="109"/>
      <c r="D17" s="3" t="s">
        <v>32</v>
      </c>
      <c r="E17" s="4">
        <v>10</v>
      </c>
      <c r="F17" s="13">
        <v>10</v>
      </c>
      <c r="G17" s="13">
        <v>10</v>
      </c>
      <c r="H17" s="13">
        <v>10</v>
      </c>
      <c r="I17" s="13" t="s">
        <v>84</v>
      </c>
    </row>
    <row r="18" spans="2:9" x14ac:dyDescent="0.3">
      <c r="B18" s="108"/>
      <c r="C18" s="109"/>
      <c r="D18" s="5" t="s">
        <v>33</v>
      </c>
      <c r="E18" s="13" t="s">
        <v>60</v>
      </c>
      <c r="F18" s="13" t="s">
        <v>60</v>
      </c>
      <c r="G18" s="13" t="s">
        <v>60</v>
      </c>
      <c r="H18" s="13" t="s">
        <v>60</v>
      </c>
      <c r="I18" s="13" t="s">
        <v>60</v>
      </c>
    </row>
    <row r="19" spans="2:9" x14ac:dyDescent="0.3">
      <c r="B19" s="108"/>
      <c r="C19" s="109"/>
      <c r="D19" s="11" t="s">
        <v>34</v>
      </c>
      <c r="E19" s="13" t="s">
        <v>60</v>
      </c>
      <c r="F19" s="13" t="s">
        <v>60</v>
      </c>
      <c r="G19" s="13" t="s">
        <v>60</v>
      </c>
      <c r="H19" s="13" t="s">
        <v>60</v>
      </c>
      <c r="I19" s="13" t="s">
        <v>60</v>
      </c>
    </row>
    <row r="20" spans="2:9" x14ac:dyDescent="0.3">
      <c r="B20" s="108"/>
      <c r="C20" s="109"/>
      <c r="D20" s="5" t="s">
        <v>35</v>
      </c>
      <c r="E20" s="13" t="s">
        <v>60</v>
      </c>
      <c r="F20" s="13" t="s">
        <v>60</v>
      </c>
      <c r="G20" s="13" t="s">
        <v>60</v>
      </c>
      <c r="H20" s="13" t="s">
        <v>60</v>
      </c>
      <c r="I20" s="13" t="s">
        <v>60</v>
      </c>
    </row>
  </sheetData>
  <mergeCells count="10">
    <mergeCell ref="B13:B16"/>
    <mergeCell ref="C13:C16"/>
    <mergeCell ref="B17:B20"/>
    <mergeCell ref="C17:C20"/>
    <mergeCell ref="C3:I3"/>
    <mergeCell ref="B6:J6"/>
    <mergeCell ref="B7:E7"/>
    <mergeCell ref="B9:B12"/>
    <mergeCell ref="C9:C12"/>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30"/>
  <sheetViews>
    <sheetView showGridLines="0" tabSelected="1" view="pageBreakPreview" zoomScale="60" zoomScaleNormal="80" zoomScalePageLayoutView="80" workbookViewId="0">
      <selection activeCell="G3" sqref="G3"/>
    </sheetView>
  </sheetViews>
  <sheetFormatPr baseColWidth="10" defaultColWidth="11.44140625" defaultRowHeight="13.2" x14ac:dyDescent="0.3"/>
  <cols>
    <col min="1" max="1" width="6.44140625" style="29" customWidth="1"/>
    <col min="2" max="2" width="12.88671875" style="29" customWidth="1"/>
    <col min="3" max="3" width="12.5546875" style="29" customWidth="1"/>
    <col min="4" max="4" width="7.88671875" style="29" hidden="1" customWidth="1"/>
    <col min="5" max="5" width="22.6640625" style="29" customWidth="1"/>
    <col min="6" max="8" width="14.6640625" style="29" customWidth="1"/>
    <col min="9" max="9" width="14.5546875" style="29" customWidth="1"/>
    <col min="10" max="10" width="12.33203125" style="29" customWidth="1"/>
    <col min="11" max="17" width="11.44140625" style="29"/>
    <col min="18" max="18" width="11.44140625" style="29" customWidth="1"/>
    <col min="19" max="59" width="11.44140625" style="29"/>
    <col min="60" max="60" width="11.44140625" style="29" customWidth="1"/>
    <col min="61" max="16384" width="11.44140625" style="29"/>
  </cols>
  <sheetData>
    <row r="1" spans="1:10" x14ac:dyDescent="0.25">
      <c r="B1" s="30"/>
    </row>
    <row r="2" spans="1:10" x14ac:dyDescent="0.3">
      <c r="E2" s="31"/>
      <c r="F2" s="31"/>
    </row>
    <row r="3" spans="1:10" x14ac:dyDescent="0.3">
      <c r="E3" s="31"/>
      <c r="F3" s="32"/>
    </row>
    <row r="4" spans="1:10" x14ac:dyDescent="0.3">
      <c r="E4" s="31"/>
      <c r="F4" s="31"/>
    </row>
    <row r="6" spans="1:10" x14ac:dyDescent="0.3">
      <c r="B6" s="162" t="s">
        <v>85</v>
      </c>
      <c r="C6" s="162"/>
      <c r="D6" s="162"/>
      <c r="E6" s="162"/>
      <c r="F6" s="162"/>
      <c r="G6" s="45"/>
      <c r="H6" s="45"/>
      <c r="I6" s="45"/>
    </row>
    <row r="7" spans="1:10" ht="15" customHeight="1" thickBot="1" x14ac:dyDescent="0.35">
      <c r="B7" s="46"/>
      <c r="C7" s="46"/>
      <c r="D7" s="46"/>
      <c r="E7" s="46"/>
      <c r="F7" s="46"/>
      <c r="G7" s="45"/>
      <c r="H7" s="45"/>
      <c r="I7" s="45"/>
    </row>
    <row r="8" spans="1:10" ht="13.8" thickBot="1" x14ac:dyDescent="0.35">
      <c r="B8" s="153" t="str">
        <f>+[2]FUENTES!C9</f>
        <v>Caldera de Poder</v>
      </c>
      <c r="C8" s="154"/>
      <c r="D8" s="154"/>
      <c r="E8" s="154"/>
      <c r="F8" s="154"/>
      <c r="G8" s="154"/>
      <c r="H8" s="154"/>
      <c r="I8" s="155"/>
    </row>
    <row r="9" spans="1:10" x14ac:dyDescent="0.3">
      <c r="B9" s="46"/>
      <c r="C9" s="46"/>
      <c r="D9" s="46"/>
      <c r="E9" s="46"/>
      <c r="F9" s="46"/>
      <c r="G9" s="45"/>
      <c r="H9" s="45"/>
      <c r="I9" s="45"/>
    </row>
    <row r="10" spans="1:10" ht="13.8" thickBot="1" x14ac:dyDescent="0.35">
      <c r="B10" s="156"/>
      <c r="C10" s="156"/>
      <c r="D10" s="156"/>
      <c r="E10" s="47"/>
      <c r="F10" s="48" t="s">
        <v>47</v>
      </c>
      <c r="G10" s="48" t="s">
        <v>1</v>
      </c>
      <c r="H10" s="48" t="s">
        <v>2</v>
      </c>
      <c r="I10" s="49" t="s">
        <v>0</v>
      </c>
    </row>
    <row r="11" spans="1:10" x14ac:dyDescent="0.2">
      <c r="A11" s="33"/>
      <c r="B11" s="157" t="s">
        <v>86</v>
      </c>
      <c r="C11" s="158"/>
      <c r="D11" s="158"/>
      <c r="E11" s="50" t="s">
        <v>87</v>
      </c>
      <c r="F11" s="159"/>
      <c r="G11" s="160"/>
      <c r="H11" s="160"/>
      <c r="I11" s="161"/>
    </row>
    <row r="12" spans="1:10" x14ac:dyDescent="0.2">
      <c r="A12" s="33"/>
      <c r="B12" s="118"/>
      <c r="C12" s="119"/>
      <c r="D12" s="119"/>
      <c r="E12" s="51" t="s">
        <v>88</v>
      </c>
      <c r="F12" s="132"/>
      <c r="G12" s="133"/>
      <c r="H12" s="133"/>
      <c r="I12" s="134"/>
    </row>
    <row r="13" spans="1:10" x14ac:dyDescent="0.2">
      <c r="A13" s="33"/>
      <c r="B13" s="118"/>
      <c r="C13" s="119"/>
      <c r="D13" s="119"/>
      <c r="E13" s="51" t="s">
        <v>89</v>
      </c>
      <c r="F13" s="132" t="s">
        <v>90</v>
      </c>
      <c r="G13" s="133"/>
      <c r="H13" s="133"/>
      <c r="I13" s="134"/>
    </row>
    <row r="14" spans="1:10" x14ac:dyDescent="0.2">
      <c r="A14" s="33"/>
      <c r="B14" s="118" t="s">
        <v>91</v>
      </c>
      <c r="C14" s="119"/>
      <c r="D14" s="119"/>
      <c r="E14" s="51" t="s">
        <v>92</v>
      </c>
      <c r="F14" s="52">
        <v>1</v>
      </c>
      <c r="G14" s="53">
        <v>1</v>
      </c>
      <c r="H14" s="53" t="s">
        <v>93</v>
      </c>
      <c r="I14" s="54">
        <v>1</v>
      </c>
    </row>
    <row r="15" spans="1:10" x14ac:dyDescent="0.2">
      <c r="A15" s="33"/>
      <c r="B15" s="118"/>
      <c r="C15" s="119"/>
      <c r="D15" s="119"/>
      <c r="E15" s="51" t="s">
        <v>94</v>
      </c>
      <c r="F15" s="52">
        <v>1</v>
      </c>
      <c r="G15" s="53">
        <v>1</v>
      </c>
      <c r="H15" s="53" t="s">
        <v>93</v>
      </c>
      <c r="I15" s="54">
        <v>1</v>
      </c>
    </row>
    <row r="16" spans="1:10" x14ac:dyDescent="0.2">
      <c r="A16" s="33"/>
      <c r="B16" s="120" t="s">
        <v>95</v>
      </c>
      <c r="C16" s="121"/>
      <c r="D16" s="122"/>
      <c r="E16" s="51" t="s">
        <v>96</v>
      </c>
      <c r="F16" s="126" t="s">
        <v>97</v>
      </c>
      <c r="G16" s="127"/>
      <c r="H16" s="127"/>
      <c r="I16" s="128"/>
      <c r="J16" s="29" t="s">
        <v>98</v>
      </c>
    </row>
    <row r="17" spans="2:13" x14ac:dyDescent="0.2">
      <c r="B17" s="123"/>
      <c r="C17" s="124"/>
      <c r="D17" s="125"/>
      <c r="E17" s="51" t="s">
        <v>99</v>
      </c>
      <c r="F17" s="126"/>
      <c r="G17" s="127"/>
      <c r="H17" s="127"/>
      <c r="I17" s="128"/>
    </row>
    <row r="18" spans="2:13" x14ac:dyDescent="0.2">
      <c r="B18" s="120" t="s">
        <v>100</v>
      </c>
      <c r="C18" s="121"/>
      <c r="D18" s="122"/>
      <c r="E18" s="51" t="s">
        <v>101</v>
      </c>
      <c r="F18" s="51" t="s">
        <v>102</v>
      </c>
      <c r="G18" s="51" t="s">
        <v>103</v>
      </c>
      <c r="H18" s="55" t="s">
        <v>93</v>
      </c>
      <c r="I18" s="51" t="s">
        <v>103</v>
      </c>
    </row>
    <row r="19" spans="2:13" x14ac:dyDescent="0.2">
      <c r="B19" s="129"/>
      <c r="C19" s="130"/>
      <c r="D19" s="131"/>
      <c r="E19" s="51" t="s">
        <v>104</v>
      </c>
      <c r="F19" s="51">
        <v>1</v>
      </c>
      <c r="G19" s="51">
        <v>2</v>
      </c>
      <c r="H19" s="55" t="s">
        <v>93</v>
      </c>
      <c r="I19" s="51">
        <v>2</v>
      </c>
    </row>
    <row r="20" spans="2:13" x14ac:dyDescent="0.2">
      <c r="B20" s="123"/>
      <c r="C20" s="124"/>
      <c r="D20" s="125"/>
      <c r="E20" s="51" t="s">
        <v>105</v>
      </c>
      <c r="F20" s="51" t="s">
        <v>106</v>
      </c>
      <c r="G20" s="51" t="s">
        <v>106</v>
      </c>
      <c r="H20" s="55" t="s">
        <v>93</v>
      </c>
      <c r="I20" s="51" t="s">
        <v>106</v>
      </c>
    </row>
    <row r="21" spans="2:13" x14ac:dyDescent="0.2">
      <c r="B21" s="118" t="s">
        <v>107</v>
      </c>
      <c r="C21" s="119"/>
      <c r="D21" s="119"/>
      <c r="E21" s="51" t="s">
        <v>108</v>
      </c>
      <c r="F21" s="132" t="s">
        <v>90</v>
      </c>
      <c r="G21" s="133"/>
      <c r="H21" s="133"/>
      <c r="I21" s="134"/>
    </row>
    <row r="22" spans="2:13" x14ac:dyDescent="0.2">
      <c r="B22" s="118"/>
      <c r="C22" s="119"/>
      <c r="D22" s="119"/>
      <c r="E22" s="51" t="s">
        <v>109</v>
      </c>
      <c r="F22" s="132"/>
      <c r="G22" s="133"/>
      <c r="H22" s="133"/>
      <c r="I22" s="134"/>
    </row>
    <row r="23" spans="2:13" ht="12.75" customHeight="1" x14ac:dyDescent="0.2">
      <c r="B23" s="120" t="s">
        <v>110</v>
      </c>
      <c r="C23" s="121"/>
      <c r="D23" s="122"/>
      <c r="E23" s="56" t="s">
        <v>111</v>
      </c>
      <c r="F23" s="135" t="s">
        <v>112</v>
      </c>
      <c r="G23" s="136"/>
      <c r="H23" s="136"/>
      <c r="I23" s="137"/>
    </row>
    <row r="24" spans="2:13" ht="14.4" customHeight="1" x14ac:dyDescent="0.2">
      <c r="B24" s="129"/>
      <c r="C24" s="130"/>
      <c r="D24" s="131"/>
      <c r="E24" s="56" t="s">
        <v>113</v>
      </c>
      <c r="F24" s="138"/>
      <c r="G24" s="139"/>
      <c r="H24" s="139"/>
      <c r="I24" s="140"/>
    </row>
    <row r="25" spans="2:13" ht="14.4" customHeight="1" x14ac:dyDescent="0.2">
      <c r="B25" s="129"/>
      <c r="C25" s="130"/>
      <c r="D25" s="131"/>
      <c r="E25" s="56" t="s">
        <v>114</v>
      </c>
      <c r="F25" s="138"/>
      <c r="G25" s="139"/>
      <c r="H25" s="139"/>
      <c r="I25" s="140"/>
    </row>
    <row r="26" spans="2:13" ht="15" customHeight="1" x14ac:dyDescent="0.2">
      <c r="B26" s="123"/>
      <c r="C26" s="124"/>
      <c r="D26" s="125"/>
      <c r="E26" s="56" t="s">
        <v>115</v>
      </c>
      <c r="F26" s="141"/>
      <c r="G26" s="142"/>
      <c r="H26" s="142"/>
      <c r="I26" s="143"/>
    </row>
    <row r="27" spans="2:13" ht="22.5" customHeight="1" x14ac:dyDescent="0.2">
      <c r="B27" s="120" t="s">
        <v>116</v>
      </c>
      <c r="C27" s="121"/>
      <c r="D27" s="122"/>
      <c r="E27" s="51" t="s">
        <v>117</v>
      </c>
      <c r="F27" s="147" t="s">
        <v>118</v>
      </c>
      <c r="G27" s="148"/>
      <c r="H27" s="148"/>
      <c r="I27" s="149"/>
      <c r="J27" s="34"/>
      <c r="K27" s="35"/>
      <c r="L27" s="35"/>
      <c r="M27" s="35"/>
    </row>
    <row r="28" spans="2:13" ht="12.75" customHeight="1" x14ac:dyDescent="0.2">
      <c r="B28" s="129"/>
      <c r="C28" s="130"/>
      <c r="D28" s="131"/>
      <c r="E28" s="51" t="s">
        <v>119</v>
      </c>
      <c r="F28" s="150" t="s">
        <v>120</v>
      </c>
      <c r="G28" s="151"/>
      <c r="H28" s="151"/>
      <c r="I28" s="152"/>
      <c r="J28" s="114"/>
      <c r="K28" s="115"/>
      <c r="L28" s="35"/>
      <c r="M28" s="35"/>
    </row>
    <row r="29" spans="2:13" ht="13.8" thickBot="1" x14ac:dyDescent="0.25">
      <c r="B29" s="144"/>
      <c r="C29" s="145"/>
      <c r="D29" s="146"/>
      <c r="E29" s="57" t="s">
        <v>121</v>
      </c>
      <c r="F29" s="116" t="s">
        <v>75</v>
      </c>
      <c r="G29" s="116"/>
      <c r="H29" s="116"/>
      <c r="I29" s="117"/>
      <c r="J29" s="114"/>
      <c r="K29" s="115"/>
      <c r="L29" s="35"/>
      <c r="M29" s="35"/>
    </row>
    <row r="30" spans="2:13" x14ac:dyDescent="0.3">
      <c r="B30" s="45"/>
      <c r="C30" s="45"/>
      <c r="D30" s="45"/>
      <c r="E30" s="45"/>
      <c r="F30" s="45"/>
      <c r="G30" s="45"/>
      <c r="H30" s="45"/>
      <c r="I30" s="45"/>
    </row>
    <row r="31" spans="2:13" ht="13.8" thickBot="1" x14ac:dyDescent="0.35">
      <c r="B31" s="45"/>
      <c r="C31" s="45"/>
      <c r="D31" s="45"/>
      <c r="E31" s="45"/>
      <c r="F31" s="45"/>
      <c r="G31" s="45"/>
      <c r="H31" s="45"/>
      <c r="I31" s="45"/>
    </row>
    <row r="32" spans="2:13" ht="13.8" thickBot="1" x14ac:dyDescent="0.35">
      <c r="B32" s="153" t="str">
        <f>+[2]FUENTES!D9</f>
        <v>Caldera Recuperadora</v>
      </c>
      <c r="C32" s="154"/>
      <c r="D32" s="154"/>
      <c r="E32" s="154"/>
      <c r="F32" s="154"/>
      <c r="G32" s="154"/>
      <c r="H32" s="154"/>
      <c r="I32" s="155"/>
    </row>
    <row r="33" spans="1:10" x14ac:dyDescent="0.3">
      <c r="B33" s="46"/>
      <c r="C33" s="46"/>
      <c r="D33" s="46"/>
      <c r="E33" s="46"/>
      <c r="F33" s="46"/>
      <c r="G33" s="45"/>
      <c r="H33" s="45"/>
      <c r="I33" s="45"/>
    </row>
    <row r="34" spans="1:10" ht="13.8" thickBot="1" x14ac:dyDescent="0.35">
      <c r="A34" s="33"/>
      <c r="B34" s="156"/>
      <c r="C34" s="156"/>
      <c r="D34" s="156"/>
      <c r="E34" s="47"/>
      <c r="F34" s="48" t="s">
        <v>47</v>
      </c>
      <c r="G34" s="48" t="s">
        <v>1</v>
      </c>
      <c r="H34" s="48" t="s">
        <v>2</v>
      </c>
      <c r="I34" s="49" t="s">
        <v>0</v>
      </c>
    </row>
    <row r="35" spans="1:10" x14ac:dyDescent="0.2">
      <c r="A35" s="33"/>
      <c r="B35" s="157" t="s">
        <v>86</v>
      </c>
      <c r="C35" s="158"/>
      <c r="D35" s="158"/>
      <c r="E35" s="50" t="s">
        <v>87</v>
      </c>
      <c r="F35" s="159"/>
      <c r="G35" s="160"/>
      <c r="H35" s="160"/>
      <c r="I35" s="161"/>
    </row>
    <row r="36" spans="1:10" x14ac:dyDescent="0.2">
      <c r="A36" s="33"/>
      <c r="B36" s="118"/>
      <c r="C36" s="119"/>
      <c r="D36" s="119"/>
      <c r="E36" s="51" t="s">
        <v>88</v>
      </c>
      <c r="F36" s="132"/>
      <c r="G36" s="133"/>
      <c r="H36" s="133"/>
      <c r="I36" s="134"/>
    </row>
    <row r="37" spans="1:10" x14ac:dyDescent="0.2">
      <c r="A37" s="33"/>
      <c r="B37" s="118"/>
      <c r="C37" s="119"/>
      <c r="D37" s="119"/>
      <c r="E37" s="51" t="s">
        <v>89</v>
      </c>
      <c r="F37" s="132" t="s">
        <v>90</v>
      </c>
      <c r="G37" s="133"/>
      <c r="H37" s="133"/>
      <c r="I37" s="134"/>
    </row>
    <row r="38" spans="1:10" x14ac:dyDescent="0.2">
      <c r="A38" s="33"/>
      <c r="B38" s="118" t="s">
        <v>91</v>
      </c>
      <c r="C38" s="119"/>
      <c r="D38" s="119"/>
      <c r="E38" s="51" t="s">
        <v>92</v>
      </c>
      <c r="F38" s="52">
        <v>1</v>
      </c>
      <c r="G38" s="53">
        <v>1</v>
      </c>
      <c r="H38" s="53" t="s">
        <v>93</v>
      </c>
      <c r="I38" s="54">
        <v>1</v>
      </c>
    </row>
    <row r="39" spans="1:10" x14ac:dyDescent="0.2">
      <c r="A39" s="33"/>
      <c r="B39" s="118"/>
      <c r="C39" s="119"/>
      <c r="D39" s="119"/>
      <c r="E39" s="51" t="s">
        <v>94</v>
      </c>
      <c r="F39" s="52">
        <v>1</v>
      </c>
      <c r="G39" s="53">
        <v>1</v>
      </c>
      <c r="H39" s="53" t="s">
        <v>93</v>
      </c>
      <c r="I39" s="54">
        <v>1</v>
      </c>
    </row>
    <row r="40" spans="1:10" x14ac:dyDescent="0.2">
      <c r="B40" s="120" t="s">
        <v>95</v>
      </c>
      <c r="C40" s="121"/>
      <c r="D40" s="122"/>
      <c r="E40" s="51" t="s">
        <v>96</v>
      </c>
      <c r="F40" s="126" t="s">
        <v>97</v>
      </c>
      <c r="G40" s="127"/>
      <c r="H40" s="127"/>
      <c r="I40" s="128"/>
      <c r="J40" s="29" t="s">
        <v>122</v>
      </c>
    </row>
    <row r="41" spans="1:10" x14ac:dyDescent="0.2">
      <c r="B41" s="123"/>
      <c r="C41" s="124"/>
      <c r="D41" s="125"/>
      <c r="E41" s="51" t="s">
        <v>99</v>
      </c>
      <c r="F41" s="126"/>
      <c r="G41" s="127"/>
      <c r="H41" s="127"/>
      <c r="I41" s="128"/>
    </row>
    <row r="42" spans="1:10" x14ac:dyDescent="0.2">
      <c r="B42" s="120" t="s">
        <v>100</v>
      </c>
      <c r="C42" s="121"/>
      <c r="D42" s="122"/>
      <c r="E42" s="51" t="s">
        <v>101</v>
      </c>
      <c r="F42" s="51" t="s">
        <v>102</v>
      </c>
      <c r="G42" s="51" t="s">
        <v>103</v>
      </c>
      <c r="H42" s="55" t="s">
        <v>93</v>
      </c>
      <c r="I42" s="51" t="s">
        <v>103</v>
      </c>
    </row>
    <row r="43" spans="1:10" x14ac:dyDescent="0.2">
      <c r="B43" s="129"/>
      <c r="C43" s="130"/>
      <c r="D43" s="131"/>
      <c r="E43" s="51" t="s">
        <v>104</v>
      </c>
      <c r="F43" s="51">
        <v>1</v>
      </c>
      <c r="G43" s="51">
        <v>2</v>
      </c>
      <c r="H43" s="55" t="s">
        <v>93</v>
      </c>
      <c r="I43" s="51">
        <v>2</v>
      </c>
    </row>
    <row r="44" spans="1:10" x14ac:dyDescent="0.2">
      <c r="B44" s="123"/>
      <c r="C44" s="124"/>
      <c r="D44" s="125"/>
      <c r="E44" s="51" t="s">
        <v>105</v>
      </c>
      <c r="F44" s="51" t="s">
        <v>106</v>
      </c>
      <c r="G44" s="51" t="s">
        <v>106</v>
      </c>
      <c r="H44" s="55" t="s">
        <v>93</v>
      </c>
      <c r="I44" s="51" t="s">
        <v>106</v>
      </c>
    </row>
    <row r="45" spans="1:10" x14ac:dyDescent="0.2">
      <c r="B45" s="118" t="s">
        <v>107</v>
      </c>
      <c r="C45" s="119"/>
      <c r="D45" s="119"/>
      <c r="E45" s="51" t="s">
        <v>108</v>
      </c>
      <c r="F45" s="132" t="s">
        <v>90</v>
      </c>
      <c r="G45" s="133"/>
      <c r="H45" s="133"/>
      <c r="I45" s="134"/>
    </row>
    <row r="46" spans="1:10" x14ac:dyDescent="0.2">
      <c r="B46" s="118"/>
      <c r="C46" s="119"/>
      <c r="D46" s="119"/>
      <c r="E46" s="51" t="s">
        <v>109</v>
      </c>
      <c r="F46" s="132"/>
      <c r="G46" s="133"/>
      <c r="H46" s="133"/>
      <c r="I46" s="134"/>
    </row>
    <row r="47" spans="1:10" ht="12.75" customHeight="1" x14ac:dyDescent="0.2">
      <c r="B47" s="120" t="s">
        <v>110</v>
      </c>
      <c r="C47" s="121"/>
      <c r="D47" s="122"/>
      <c r="E47" s="51" t="s">
        <v>111</v>
      </c>
      <c r="F47" s="135" t="s">
        <v>123</v>
      </c>
      <c r="G47" s="136"/>
      <c r="H47" s="136"/>
      <c r="I47" s="137"/>
    </row>
    <row r="48" spans="1:10" x14ac:dyDescent="0.2">
      <c r="B48" s="129"/>
      <c r="C48" s="130"/>
      <c r="D48" s="131"/>
      <c r="E48" s="51" t="s">
        <v>113</v>
      </c>
      <c r="F48" s="138"/>
      <c r="G48" s="139"/>
      <c r="H48" s="139"/>
      <c r="I48" s="140"/>
    </row>
    <row r="49" spans="2:14" x14ac:dyDescent="0.2">
      <c r="B49" s="129"/>
      <c r="C49" s="130"/>
      <c r="D49" s="131"/>
      <c r="E49" s="51" t="s">
        <v>114</v>
      </c>
      <c r="F49" s="138"/>
      <c r="G49" s="139"/>
      <c r="H49" s="139"/>
      <c r="I49" s="140"/>
    </row>
    <row r="50" spans="2:14" x14ac:dyDescent="0.2">
      <c r="B50" s="123"/>
      <c r="C50" s="124"/>
      <c r="D50" s="125"/>
      <c r="E50" s="51" t="s">
        <v>115</v>
      </c>
      <c r="F50" s="141"/>
      <c r="G50" s="142"/>
      <c r="H50" s="142"/>
      <c r="I50" s="143"/>
    </row>
    <row r="51" spans="2:14" ht="24" customHeight="1" x14ac:dyDescent="0.2">
      <c r="B51" s="120" t="s">
        <v>116</v>
      </c>
      <c r="C51" s="121"/>
      <c r="D51" s="122"/>
      <c r="E51" s="51" t="s">
        <v>117</v>
      </c>
      <c r="F51" s="147" t="s">
        <v>124</v>
      </c>
      <c r="G51" s="148"/>
      <c r="H51" s="148"/>
      <c r="I51" s="149"/>
      <c r="J51" s="34"/>
      <c r="K51" s="35"/>
      <c r="L51" s="35"/>
      <c r="M51" s="35"/>
      <c r="N51" s="36"/>
    </row>
    <row r="52" spans="2:14" x14ac:dyDescent="0.2">
      <c r="B52" s="129"/>
      <c r="C52" s="130"/>
      <c r="D52" s="131"/>
      <c r="E52" s="51" t="s">
        <v>119</v>
      </c>
      <c r="F52" s="150" t="s">
        <v>125</v>
      </c>
      <c r="G52" s="151"/>
      <c r="H52" s="151"/>
      <c r="I52" s="152"/>
      <c r="J52" s="114"/>
      <c r="K52" s="115"/>
      <c r="L52" s="35"/>
      <c r="M52" s="35"/>
      <c r="N52" s="36"/>
    </row>
    <row r="53" spans="2:14" ht="13.8" thickBot="1" x14ac:dyDescent="0.25">
      <c r="B53" s="144"/>
      <c r="C53" s="145"/>
      <c r="D53" s="146"/>
      <c r="E53" s="57" t="s">
        <v>121</v>
      </c>
      <c r="F53" s="116" t="s">
        <v>75</v>
      </c>
      <c r="G53" s="116"/>
      <c r="H53" s="116"/>
      <c r="I53" s="117"/>
      <c r="J53" s="114"/>
      <c r="K53" s="115"/>
      <c r="L53" s="35"/>
      <c r="M53" s="35"/>
      <c r="N53" s="36"/>
    </row>
    <row r="54" spans="2:14" x14ac:dyDescent="0.3">
      <c r="B54" s="45"/>
      <c r="C54" s="45"/>
      <c r="D54" s="45"/>
      <c r="E54" s="45"/>
      <c r="F54" s="45"/>
      <c r="G54" s="45"/>
      <c r="H54" s="45"/>
      <c r="I54" s="45"/>
    </row>
    <row r="55" spans="2:14" x14ac:dyDescent="0.3">
      <c r="B55" s="45"/>
      <c r="C55" s="45"/>
      <c r="D55" s="45"/>
      <c r="E55" s="45"/>
      <c r="F55" s="45"/>
      <c r="G55" s="45"/>
      <c r="H55" s="45"/>
      <c r="I55" s="45"/>
    </row>
    <row r="56" spans="2:14" x14ac:dyDescent="0.3">
      <c r="B56" s="45"/>
      <c r="C56" s="45"/>
      <c r="D56" s="45"/>
      <c r="E56" s="45"/>
      <c r="F56" s="45"/>
      <c r="G56" s="45"/>
      <c r="H56" s="45"/>
      <c r="I56" s="45"/>
    </row>
    <row r="57" spans="2:14" x14ac:dyDescent="0.3">
      <c r="B57" s="45"/>
      <c r="C57" s="45"/>
      <c r="D57" s="45"/>
      <c r="E57" s="45"/>
      <c r="F57" s="45"/>
      <c r="G57" s="45"/>
      <c r="H57" s="45"/>
      <c r="I57" s="45"/>
    </row>
    <row r="58" spans="2:14" x14ac:dyDescent="0.3">
      <c r="B58" s="45"/>
      <c r="C58" s="45"/>
      <c r="D58" s="45"/>
      <c r="E58" s="45"/>
      <c r="F58" s="45"/>
      <c r="G58" s="45"/>
      <c r="H58" s="45"/>
      <c r="I58" s="45"/>
    </row>
    <row r="59" spans="2:14" x14ac:dyDescent="0.3">
      <c r="B59" s="45"/>
      <c r="C59" s="45"/>
      <c r="D59" s="45"/>
      <c r="E59" s="45"/>
      <c r="F59" s="45"/>
      <c r="G59" s="45"/>
      <c r="H59" s="45"/>
      <c r="I59" s="45"/>
    </row>
    <row r="60" spans="2:14" x14ac:dyDescent="0.3">
      <c r="B60" s="45"/>
      <c r="C60" s="45"/>
      <c r="D60" s="45"/>
      <c r="E60" s="45"/>
      <c r="F60" s="45"/>
      <c r="G60" s="45"/>
      <c r="H60" s="45"/>
      <c r="I60" s="45"/>
    </row>
    <row r="61" spans="2:14" x14ac:dyDescent="0.3">
      <c r="B61" s="45"/>
      <c r="C61" s="45"/>
      <c r="D61" s="45"/>
      <c r="E61" s="45"/>
      <c r="F61" s="45"/>
      <c r="G61" s="45"/>
      <c r="H61" s="45"/>
      <c r="I61" s="45"/>
    </row>
    <row r="62" spans="2:14" x14ac:dyDescent="0.3">
      <c r="B62" s="45"/>
      <c r="C62" s="45"/>
      <c r="D62" s="45"/>
      <c r="E62" s="45"/>
      <c r="F62" s="45"/>
      <c r="G62" s="45"/>
      <c r="H62" s="45"/>
      <c r="I62" s="45"/>
    </row>
    <row r="63" spans="2:14" x14ac:dyDescent="0.3">
      <c r="B63" s="45"/>
      <c r="C63" s="45"/>
      <c r="D63" s="45"/>
      <c r="E63" s="45"/>
      <c r="F63" s="45"/>
      <c r="G63" s="45"/>
      <c r="H63" s="45"/>
      <c r="I63" s="45"/>
    </row>
    <row r="64" spans="2:14" x14ac:dyDescent="0.3">
      <c r="B64" s="45"/>
      <c r="C64" s="45"/>
      <c r="D64" s="45"/>
      <c r="E64" s="45"/>
      <c r="F64" s="45"/>
      <c r="G64" s="45"/>
      <c r="H64" s="45"/>
      <c r="I64" s="45"/>
    </row>
    <row r="65" spans="2:9" x14ac:dyDescent="0.3">
      <c r="B65" s="45"/>
      <c r="C65" s="45"/>
      <c r="D65" s="45"/>
      <c r="E65" s="45"/>
      <c r="F65" s="45"/>
      <c r="G65" s="45"/>
      <c r="H65" s="45"/>
      <c r="I65" s="45"/>
    </row>
    <row r="66" spans="2:9" x14ac:dyDescent="0.3">
      <c r="B66" s="45"/>
      <c r="C66" s="45"/>
      <c r="D66" s="45"/>
      <c r="E66" s="45"/>
      <c r="F66" s="45"/>
      <c r="G66" s="45"/>
      <c r="H66" s="45"/>
      <c r="I66" s="45"/>
    </row>
    <row r="67" spans="2:9" x14ac:dyDescent="0.3">
      <c r="B67" s="45"/>
      <c r="C67" s="45"/>
      <c r="D67" s="45"/>
      <c r="E67" s="45"/>
      <c r="F67" s="45"/>
      <c r="G67" s="45"/>
      <c r="H67" s="45"/>
      <c r="I67" s="45"/>
    </row>
    <row r="68" spans="2:9" x14ac:dyDescent="0.3">
      <c r="B68" s="45"/>
      <c r="C68" s="45"/>
      <c r="D68" s="45"/>
      <c r="E68" s="45"/>
      <c r="F68" s="45"/>
      <c r="G68" s="45"/>
      <c r="H68" s="45"/>
      <c r="I68" s="45"/>
    </row>
    <row r="69" spans="2:9" x14ac:dyDescent="0.3">
      <c r="B69" s="45"/>
      <c r="C69" s="45"/>
      <c r="D69" s="45"/>
      <c r="E69" s="45"/>
      <c r="F69" s="45"/>
      <c r="G69" s="45"/>
      <c r="H69" s="45"/>
      <c r="I69" s="45"/>
    </row>
    <row r="70" spans="2:9" x14ac:dyDescent="0.3">
      <c r="B70" s="45"/>
      <c r="C70" s="45"/>
      <c r="D70" s="45"/>
      <c r="E70" s="45"/>
      <c r="F70" s="45"/>
      <c r="G70" s="45"/>
      <c r="H70" s="45"/>
      <c r="I70" s="45"/>
    </row>
    <row r="71" spans="2:9" ht="12.75" customHeight="1" x14ac:dyDescent="0.3">
      <c r="B71" s="45"/>
      <c r="C71" s="45"/>
      <c r="D71" s="45"/>
      <c r="E71" s="45"/>
      <c r="F71" s="45"/>
      <c r="G71" s="45"/>
      <c r="H71" s="45"/>
      <c r="I71" s="45"/>
    </row>
    <row r="72" spans="2:9" x14ac:dyDescent="0.3">
      <c r="B72" s="45"/>
      <c r="C72" s="45"/>
      <c r="D72" s="45"/>
      <c r="E72" s="45"/>
      <c r="F72" s="45"/>
      <c r="G72" s="45"/>
      <c r="H72" s="45"/>
      <c r="I72" s="45"/>
    </row>
    <row r="73" spans="2:9" x14ac:dyDescent="0.3">
      <c r="B73" s="45"/>
      <c r="C73" s="45"/>
      <c r="D73" s="45"/>
      <c r="E73" s="45"/>
      <c r="F73" s="45"/>
      <c r="G73" s="45"/>
      <c r="H73" s="45"/>
      <c r="I73" s="45"/>
    </row>
    <row r="74" spans="2:9" x14ac:dyDescent="0.3">
      <c r="B74" s="45"/>
      <c r="C74" s="45"/>
      <c r="D74" s="45"/>
      <c r="E74" s="45"/>
      <c r="F74" s="45"/>
      <c r="G74" s="45"/>
      <c r="H74" s="45"/>
      <c r="I74" s="45"/>
    </row>
    <row r="75" spans="2:9" x14ac:dyDescent="0.3">
      <c r="B75" s="45"/>
      <c r="C75" s="45"/>
      <c r="D75" s="45"/>
      <c r="E75" s="45"/>
      <c r="F75" s="45"/>
      <c r="G75" s="45"/>
      <c r="H75" s="45"/>
      <c r="I75" s="45"/>
    </row>
    <row r="76" spans="2:9" ht="12.75" customHeight="1" x14ac:dyDescent="0.3">
      <c r="B76" s="45"/>
      <c r="C76" s="45"/>
      <c r="D76" s="45"/>
      <c r="E76" s="45"/>
      <c r="F76" s="45"/>
      <c r="G76" s="45"/>
      <c r="H76" s="45"/>
      <c r="I76" s="45"/>
    </row>
    <row r="77" spans="2:9" x14ac:dyDescent="0.3">
      <c r="B77" s="45"/>
      <c r="C77" s="45"/>
      <c r="D77" s="45"/>
      <c r="E77" s="45"/>
      <c r="F77" s="45"/>
      <c r="G77" s="45"/>
      <c r="H77" s="45"/>
      <c r="I77" s="45"/>
    </row>
    <row r="78" spans="2:9" x14ac:dyDescent="0.3">
      <c r="B78" s="45"/>
      <c r="C78" s="45"/>
      <c r="D78" s="45"/>
      <c r="E78" s="45"/>
      <c r="F78" s="45"/>
      <c r="G78" s="45"/>
      <c r="H78" s="45"/>
      <c r="I78" s="45"/>
    </row>
    <row r="79" spans="2:9" x14ac:dyDescent="0.3">
      <c r="B79" s="45"/>
      <c r="C79" s="45"/>
      <c r="D79" s="45"/>
      <c r="E79" s="45"/>
      <c r="F79" s="45"/>
      <c r="G79" s="45"/>
      <c r="H79" s="45"/>
      <c r="I79" s="45"/>
    </row>
    <row r="80" spans="2:9" x14ac:dyDescent="0.3">
      <c r="B80" s="45"/>
      <c r="C80" s="45"/>
      <c r="D80" s="45"/>
      <c r="E80" s="45"/>
      <c r="F80" s="45"/>
      <c r="G80" s="45"/>
      <c r="H80" s="45"/>
      <c r="I80" s="45"/>
    </row>
    <row r="81" spans="2:9" x14ac:dyDescent="0.3">
      <c r="B81" s="45"/>
      <c r="C81" s="45"/>
      <c r="D81" s="45"/>
      <c r="E81" s="45"/>
      <c r="F81" s="45"/>
      <c r="G81" s="45"/>
      <c r="H81" s="45"/>
      <c r="I81" s="45"/>
    </row>
    <row r="82" spans="2:9" x14ac:dyDescent="0.3">
      <c r="B82" s="45"/>
      <c r="C82" s="45"/>
      <c r="D82" s="45"/>
      <c r="E82" s="45"/>
      <c r="F82" s="45"/>
      <c r="G82" s="45"/>
      <c r="H82" s="45"/>
      <c r="I82" s="45"/>
    </row>
    <row r="83" spans="2:9" x14ac:dyDescent="0.3">
      <c r="B83" s="45"/>
      <c r="C83" s="45"/>
      <c r="D83" s="45"/>
      <c r="E83" s="45"/>
      <c r="F83" s="45"/>
      <c r="G83" s="45"/>
      <c r="H83" s="45"/>
      <c r="I83" s="45"/>
    </row>
    <row r="84" spans="2:9" x14ac:dyDescent="0.3">
      <c r="B84" s="45"/>
      <c r="C84" s="45"/>
      <c r="D84" s="45"/>
      <c r="E84" s="45"/>
      <c r="F84" s="45"/>
      <c r="G84" s="45"/>
      <c r="H84" s="45"/>
      <c r="I84" s="45"/>
    </row>
    <row r="85" spans="2:9" x14ac:dyDescent="0.3">
      <c r="B85" s="45"/>
      <c r="C85" s="45"/>
      <c r="D85" s="45"/>
      <c r="E85" s="45"/>
      <c r="F85" s="45"/>
      <c r="G85" s="45"/>
      <c r="H85" s="45"/>
      <c r="I85" s="45"/>
    </row>
    <row r="86" spans="2:9" x14ac:dyDescent="0.3">
      <c r="B86" s="45"/>
      <c r="C86" s="45"/>
      <c r="D86" s="45"/>
      <c r="E86" s="45"/>
      <c r="F86" s="45"/>
      <c r="G86" s="45"/>
      <c r="H86" s="45"/>
      <c r="I86" s="45"/>
    </row>
    <row r="87" spans="2:9" x14ac:dyDescent="0.3">
      <c r="B87" s="45"/>
      <c r="C87" s="45"/>
      <c r="D87" s="45"/>
      <c r="E87" s="45"/>
      <c r="F87" s="45"/>
      <c r="G87" s="45"/>
      <c r="H87" s="45"/>
      <c r="I87" s="45"/>
    </row>
    <row r="88" spans="2:9" x14ac:dyDescent="0.3">
      <c r="B88" s="45"/>
      <c r="C88" s="45"/>
      <c r="D88" s="45"/>
      <c r="E88" s="45"/>
      <c r="F88" s="45"/>
      <c r="G88" s="45"/>
      <c r="H88" s="45"/>
      <c r="I88" s="45"/>
    </row>
    <row r="89" spans="2:9" x14ac:dyDescent="0.3">
      <c r="B89" s="45"/>
      <c r="C89" s="45"/>
      <c r="D89" s="45"/>
      <c r="E89" s="45"/>
      <c r="F89" s="45"/>
      <c r="G89" s="45"/>
      <c r="H89" s="45"/>
      <c r="I89" s="45"/>
    </row>
    <row r="90" spans="2:9" x14ac:dyDescent="0.3">
      <c r="B90" s="45"/>
      <c r="C90" s="45"/>
      <c r="D90" s="45"/>
      <c r="E90" s="45"/>
      <c r="F90" s="45"/>
      <c r="G90" s="45"/>
      <c r="H90" s="45"/>
      <c r="I90" s="45"/>
    </row>
    <row r="91" spans="2:9" x14ac:dyDescent="0.3">
      <c r="B91" s="45"/>
      <c r="C91" s="45"/>
      <c r="D91" s="45"/>
      <c r="E91" s="45"/>
      <c r="F91" s="45"/>
      <c r="G91" s="45"/>
      <c r="H91" s="45"/>
      <c r="I91" s="45"/>
    </row>
    <row r="92" spans="2:9" x14ac:dyDescent="0.3">
      <c r="B92" s="45"/>
      <c r="C92" s="45"/>
      <c r="D92" s="45"/>
      <c r="E92" s="45"/>
      <c r="F92" s="45"/>
      <c r="G92" s="45"/>
      <c r="H92" s="45"/>
      <c r="I92" s="45"/>
    </row>
    <row r="93" spans="2:9" x14ac:dyDescent="0.3">
      <c r="B93" s="45"/>
      <c r="C93" s="45"/>
      <c r="D93" s="45"/>
      <c r="E93" s="45"/>
      <c r="F93" s="45"/>
      <c r="G93" s="45"/>
      <c r="H93" s="45"/>
      <c r="I93" s="45"/>
    </row>
    <row r="94" spans="2:9" x14ac:dyDescent="0.3">
      <c r="B94" s="45"/>
      <c r="C94" s="45"/>
      <c r="D94" s="45"/>
      <c r="E94" s="45"/>
      <c r="F94" s="45"/>
      <c r="G94" s="45"/>
      <c r="H94" s="45"/>
      <c r="I94" s="45"/>
    </row>
    <row r="95" spans="2:9" x14ac:dyDescent="0.3">
      <c r="B95" s="45"/>
      <c r="C95" s="45"/>
      <c r="D95" s="45"/>
      <c r="E95" s="45"/>
      <c r="F95" s="45"/>
      <c r="G95" s="45"/>
      <c r="H95" s="45"/>
      <c r="I95" s="45"/>
    </row>
    <row r="96" spans="2:9" x14ac:dyDescent="0.3">
      <c r="B96" s="45"/>
      <c r="C96" s="45"/>
      <c r="D96" s="45"/>
      <c r="E96" s="45"/>
      <c r="F96" s="45"/>
      <c r="G96" s="45"/>
      <c r="H96" s="45"/>
      <c r="I96" s="45"/>
    </row>
    <row r="97" spans="2:9" x14ac:dyDescent="0.3">
      <c r="B97" s="45"/>
      <c r="C97" s="45"/>
      <c r="D97" s="45"/>
      <c r="E97" s="45"/>
      <c r="F97" s="45"/>
      <c r="G97" s="45"/>
      <c r="H97" s="45"/>
      <c r="I97" s="45"/>
    </row>
    <row r="98" spans="2:9" ht="12.75" customHeight="1" x14ac:dyDescent="0.3">
      <c r="B98" s="45"/>
      <c r="C98" s="45"/>
      <c r="D98" s="45"/>
      <c r="E98" s="45"/>
      <c r="F98" s="45"/>
      <c r="G98" s="45"/>
      <c r="H98" s="45"/>
      <c r="I98" s="45"/>
    </row>
    <row r="99" spans="2:9" x14ac:dyDescent="0.3">
      <c r="B99" s="45"/>
      <c r="C99" s="45"/>
      <c r="D99" s="45"/>
      <c r="E99" s="45"/>
      <c r="F99" s="45"/>
      <c r="G99" s="45"/>
      <c r="H99" s="45"/>
      <c r="I99" s="45"/>
    </row>
    <row r="100" spans="2:9" x14ac:dyDescent="0.3">
      <c r="B100" s="45"/>
      <c r="C100" s="45"/>
      <c r="D100" s="45"/>
      <c r="E100" s="45"/>
      <c r="F100" s="45"/>
      <c r="G100" s="45"/>
      <c r="H100" s="45"/>
      <c r="I100" s="45"/>
    </row>
    <row r="101" spans="2:9" x14ac:dyDescent="0.3">
      <c r="B101" s="45"/>
      <c r="C101" s="45"/>
      <c r="D101" s="45"/>
      <c r="E101" s="45"/>
      <c r="F101" s="45"/>
      <c r="G101" s="45"/>
      <c r="H101" s="45"/>
      <c r="I101" s="45"/>
    </row>
    <row r="102" spans="2:9" ht="27.75" customHeight="1" x14ac:dyDescent="0.3">
      <c r="B102" s="45"/>
      <c r="C102" s="45"/>
      <c r="D102" s="45"/>
      <c r="E102" s="45"/>
      <c r="F102" s="45"/>
      <c r="G102" s="45"/>
      <c r="H102" s="45"/>
      <c r="I102" s="45"/>
    </row>
    <row r="103" spans="2:9" ht="12.75" customHeight="1" x14ac:dyDescent="0.3">
      <c r="B103" s="45"/>
      <c r="C103" s="45"/>
      <c r="D103" s="45"/>
      <c r="E103" s="45"/>
      <c r="F103" s="45"/>
      <c r="G103" s="45"/>
      <c r="H103" s="45"/>
      <c r="I103" s="45"/>
    </row>
    <row r="104" spans="2:9" x14ac:dyDescent="0.3">
      <c r="B104" s="45"/>
      <c r="C104" s="45"/>
      <c r="D104" s="45"/>
      <c r="E104" s="45"/>
      <c r="F104" s="45"/>
      <c r="G104" s="45"/>
      <c r="H104" s="45"/>
      <c r="I104" s="45"/>
    </row>
    <row r="105" spans="2:9" x14ac:dyDescent="0.3">
      <c r="B105" s="45"/>
      <c r="C105" s="45"/>
      <c r="D105" s="45"/>
      <c r="E105" s="45"/>
      <c r="F105" s="45"/>
      <c r="G105" s="45"/>
      <c r="H105" s="45"/>
      <c r="I105" s="45"/>
    </row>
    <row r="106" spans="2:9" x14ac:dyDescent="0.3">
      <c r="B106" s="45"/>
      <c r="C106" s="45"/>
      <c r="D106" s="45"/>
      <c r="E106" s="45"/>
      <c r="F106" s="45"/>
      <c r="G106" s="45"/>
      <c r="H106" s="45"/>
      <c r="I106" s="45"/>
    </row>
    <row r="125" ht="12.75" customHeight="1" x14ac:dyDescent="0.3"/>
    <row r="129" ht="12.75" customHeight="1" x14ac:dyDescent="0.3"/>
    <row r="130" ht="12.75" customHeight="1" x14ac:dyDescent="0.3"/>
  </sheetData>
  <mergeCells count="43">
    <mergeCell ref="B6:F6"/>
    <mergeCell ref="B8:I8"/>
    <mergeCell ref="B10:D10"/>
    <mergeCell ref="B11:D13"/>
    <mergeCell ref="F11:I11"/>
    <mergeCell ref="F12:I12"/>
    <mergeCell ref="F13:I13"/>
    <mergeCell ref="J28:K29"/>
    <mergeCell ref="F29:I29"/>
    <mergeCell ref="B14:D15"/>
    <mergeCell ref="B16:D17"/>
    <mergeCell ref="F16:I16"/>
    <mergeCell ref="F17:I17"/>
    <mergeCell ref="B18:D20"/>
    <mergeCell ref="B21:D22"/>
    <mergeCell ref="F21:I21"/>
    <mergeCell ref="F22:I22"/>
    <mergeCell ref="B23:D26"/>
    <mergeCell ref="F23:I26"/>
    <mergeCell ref="B27:D29"/>
    <mergeCell ref="F27:I27"/>
    <mergeCell ref="F28:I28"/>
    <mergeCell ref="B32:I32"/>
    <mergeCell ref="B34:D34"/>
    <mergeCell ref="B35:D37"/>
    <mergeCell ref="F35:I35"/>
    <mergeCell ref="F36:I36"/>
    <mergeCell ref="F37:I37"/>
    <mergeCell ref="J52:K53"/>
    <mergeCell ref="F53:I53"/>
    <mergeCell ref="B38:D39"/>
    <mergeCell ref="B40:D41"/>
    <mergeCell ref="F40:I40"/>
    <mergeCell ref="F41:I41"/>
    <mergeCell ref="B42:D44"/>
    <mergeCell ref="B45:D46"/>
    <mergeCell ref="F45:I45"/>
    <mergeCell ref="F46:I46"/>
    <mergeCell ref="B47:D50"/>
    <mergeCell ref="F47:I50"/>
    <mergeCell ref="B51:D53"/>
    <mergeCell ref="F51:I51"/>
    <mergeCell ref="F52:I52"/>
  </mergeCells>
  <dataValidations count="2">
    <dataValidation type="list" allowBlank="1" showInputMessage="1" showErrorMessage="1" sqref="F17 F41">
      <formula1>"Diseño,Otro"</formula1>
    </dataValidation>
    <dataValidation type="list" allowBlank="1" showInputMessage="1" showErrorMessage="1" sqref="F16 F40">
      <formula1>"CRPC, Otro"</formula1>
    </dataValidation>
  </dataValidations>
  <printOptions horizontalCentered="1"/>
  <pageMargins left="0.39370078740157483" right="0.39370078740157483" top="0.27559055118110237" bottom="0.70866141732283472" header="0" footer="0"/>
  <pageSetup scale="7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54"/>
  <sheetViews>
    <sheetView showGridLines="0" view="pageBreakPreview" topLeftCell="A87" zoomScale="60" zoomScaleNormal="100" workbookViewId="0">
      <selection activeCell="A115" sqref="A115:I135"/>
    </sheetView>
  </sheetViews>
  <sheetFormatPr baseColWidth="10" defaultColWidth="11.5546875" defaultRowHeight="13.8" x14ac:dyDescent="0.25"/>
  <cols>
    <col min="1" max="1" width="11.5546875" style="38"/>
    <col min="2" max="2" width="31.44140625" style="38" customWidth="1"/>
    <col min="3" max="3" width="31.6640625" style="38" customWidth="1"/>
    <col min="4" max="4" width="13.5546875" style="38" customWidth="1"/>
    <col min="5" max="5" width="12" style="38" customWidth="1"/>
    <col min="6" max="6" width="10.6640625" style="38" customWidth="1"/>
    <col min="7" max="7" width="13.44140625" style="38" customWidth="1"/>
    <col min="8" max="8" width="11.33203125" style="38" customWidth="1"/>
    <col min="9" max="16384" width="11.5546875" style="38"/>
  </cols>
  <sheetData>
    <row r="1" spans="2:9" x14ac:dyDescent="0.25">
      <c r="B1" s="37"/>
      <c r="D1" s="37"/>
      <c r="E1" s="37"/>
      <c r="F1" s="37"/>
      <c r="G1" s="37"/>
    </row>
    <row r="2" spans="2:9" x14ac:dyDescent="0.25">
      <c r="B2" s="37"/>
      <c r="C2" s="37"/>
      <c r="D2" s="37"/>
      <c r="E2" s="37"/>
      <c r="F2" s="39"/>
      <c r="G2" s="39"/>
    </row>
    <row r="3" spans="2:9" x14ac:dyDescent="0.25">
      <c r="B3" s="37"/>
      <c r="C3" s="37"/>
      <c r="D3" s="37"/>
      <c r="E3" s="37"/>
      <c r="F3" s="40"/>
      <c r="G3" s="39"/>
    </row>
    <row r="4" spans="2:9" x14ac:dyDescent="0.25">
      <c r="B4" s="37"/>
      <c r="C4" s="37"/>
      <c r="D4" s="37"/>
      <c r="E4" s="37"/>
      <c r="F4" s="39"/>
      <c r="G4" s="39"/>
    </row>
    <row r="5" spans="2:9" x14ac:dyDescent="0.25">
      <c r="B5" s="37"/>
      <c r="C5" s="37"/>
      <c r="D5" s="37"/>
      <c r="E5" s="37"/>
      <c r="F5" s="39"/>
      <c r="G5" s="39"/>
    </row>
    <row r="6" spans="2:9" x14ac:dyDescent="0.25">
      <c r="B6" s="37"/>
      <c r="C6" s="37"/>
      <c r="D6" s="37"/>
      <c r="E6" s="37"/>
      <c r="F6" s="39"/>
      <c r="G6" s="39"/>
    </row>
    <row r="7" spans="2:9" x14ac:dyDescent="0.25">
      <c r="B7" s="180" t="s">
        <v>126</v>
      </c>
      <c r="C7" s="180"/>
      <c r="D7" s="63"/>
      <c r="E7" s="63"/>
      <c r="F7" s="63"/>
      <c r="G7" s="64"/>
      <c r="H7" s="12"/>
      <c r="I7" s="60"/>
    </row>
    <row r="8" spans="2:9" ht="14.4" thickBot="1" x14ac:dyDescent="0.3">
      <c r="B8" s="65"/>
      <c r="C8" s="65"/>
      <c r="D8" s="63"/>
      <c r="E8" s="63"/>
      <c r="F8" s="63"/>
      <c r="G8" s="64"/>
      <c r="H8" s="12"/>
      <c r="I8" s="60"/>
    </row>
    <row r="9" spans="2:9" ht="14.4" thickBot="1" x14ac:dyDescent="0.3">
      <c r="B9" s="175" t="str">
        <f>+[2]FUENTES!C9</f>
        <v>Caldera de Poder</v>
      </c>
      <c r="C9" s="176"/>
      <c r="D9" s="177"/>
      <c r="E9" s="63"/>
      <c r="F9" s="63"/>
      <c r="G9" s="64"/>
      <c r="H9" s="12"/>
      <c r="I9" s="60"/>
    </row>
    <row r="10" spans="2:9" x14ac:dyDescent="0.25">
      <c r="B10" s="66" t="s">
        <v>58</v>
      </c>
      <c r="C10" s="67"/>
      <c r="D10" s="67"/>
      <c r="E10" s="63"/>
      <c r="F10" s="63"/>
      <c r="G10" s="64"/>
      <c r="H10" s="12"/>
      <c r="I10" s="60"/>
    </row>
    <row r="11" spans="2:9" x14ac:dyDescent="0.25">
      <c r="B11" s="68"/>
      <c r="C11" s="12"/>
      <c r="D11" s="12"/>
      <c r="E11" s="12"/>
      <c r="F11" s="12"/>
      <c r="G11" s="12"/>
      <c r="H11" s="12"/>
      <c r="I11" s="60"/>
    </row>
    <row r="12" spans="2:9" ht="31.2" x14ac:dyDescent="0.25">
      <c r="B12" s="69" t="s">
        <v>127</v>
      </c>
      <c r="C12" s="169" t="s">
        <v>128</v>
      </c>
      <c r="D12" s="170"/>
      <c r="E12" s="12"/>
      <c r="F12" s="12"/>
      <c r="G12" s="12"/>
      <c r="H12" s="12"/>
      <c r="I12" s="60"/>
    </row>
    <row r="13" spans="2:9" ht="40.950000000000003" customHeight="1" x14ac:dyDescent="0.25">
      <c r="B13" s="69" t="s">
        <v>129</v>
      </c>
      <c r="C13" s="171" t="s">
        <v>75</v>
      </c>
      <c r="D13" s="172"/>
      <c r="E13" s="12"/>
      <c r="F13" s="12"/>
      <c r="G13" s="12"/>
      <c r="H13" s="12"/>
      <c r="I13" s="60"/>
    </row>
    <row r="14" spans="2:9" x14ac:dyDescent="0.25">
      <c r="B14" s="165" t="s">
        <v>130</v>
      </c>
      <c r="C14" s="70" t="s">
        <v>131</v>
      </c>
      <c r="D14" s="13" t="s">
        <v>75</v>
      </c>
      <c r="E14" s="12"/>
      <c r="F14" s="12"/>
      <c r="G14" s="12"/>
      <c r="H14" s="12"/>
      <c r="I14" s="60"/>
    </row>
    <row r="15" spans="2:9" x14ac:dyDescent="0.25">
      <c r="B15" s="165"/>
      <c r="C15" s="70" t="s">
        <v>132</v>
      </c>
      <c r="D15" s="13" t="s">
        <v>75</v>
      </c>
      <c r="E15" s="12"/>
      <c r="F15" s="12"/>
      <c r="G15" s="12"/>
      <c r="H15" s="12"/>
      <c r="I15" s="60"/>
    </row>
    <row r="16" spans="2:9" x14ac:dyDescent="0.25">
      <c r="B16" s="165"/>
      <c r="C16" s="70" t="s">
        <v>113</v>
      </c>
      <c r="D16" s="13" t="s">
        <v>75</v>
      </c>
      <c r="E16" s="12"/>
      <c r="F16" s="12"/>
      <c r="G16" s="12"/>
      <c r="H16" s="12"/>
      <c r="I16" s="60"/>
    </row>
    <row r="17" spans="1:9" x14ac:dyDescent="0.25">
      <c r="B17" s="165"/>
      <c r="C17" s="70" t="s">
        <v>114</v>
      </c>
      <c r="D17" s="13" t="s">
        <v>75</v>
      </c>
      <c r="E17" s="12"/>
      <c r="F17" s="12"/>
      <c r="G17" s="12"/>
      <c r="H17" s="12"/>
      <c r="I17" s="60"/>
    </row>
    <row r="18" spans="1:9" x14ac:dyDescent="0.25">
      <c r="B18" s="165"/>
      <c r="C18" s="70" t="s">
        <v>133</v>
      </c>
      <c r="D18" s="13" t="s">
        <v>75</v>
      </c>
      <c r="E18" s="12"/>
      <c r="F18" s="12"/>
      <c r="G18" s="12"/>
      <c r="H18" s="12"/>
      <c r="I18" s="60"/>
    </row>
    <row r="19" spans="1:9" x14ac:dyDescent="0.25">
      <c r="B19" s="165"/>
      <c r="C19" s="70" t="s">
        <v>134</v>
      </c>
      <c r="D19" s="13" t="s">
        <v>75</v>
      </c>
      <c r="E19" s="12"/>
      <c r="F19" s="12"/>
      <c r="G19" s="12"/>
      <c r="H19" s="12"/>
      <c r="I19" s="60"/>
    </row>
    <row r="20" spans="1:9" ht="21" customHeight="1" x14ac:dyDescent="0.25">
      <c r="B20" s="69" t="s">
        <v>135</v>
      </c>
      <c r="C20" s="178" t="s">
        <v>75</v>
      </c>
      <c r="D20" s="179"/>
      <c r="E20" s="12"/>
      <c r="F20" s="12"/>
      <c r="G20" s="12"/>
      <c r="H20" s="12"/>
      <c r="I20" s="60"/>
    </row>
    <row r="21" spans="1:9" ht="21" x14ac:dyDescent="0.25">
      <c r="B21" s="71" t="s">
        <v>136</v>
      </c>
      <c r="C21" s="169" t="s">
        <v>137</v>
      </c>
      <c r="D21" s="170"/>
      <c r="E21" s="12"/>
      <c r="F21" s="12"/>
      <c r="G21" s="12"/>
      <c r="H21" s="12"/>
      <c r="I21" s="60"/>
    </row>
    <row r="22" spans="1:9" ht="18" customHeight="1" x14ac:dyDescent="0.25">
      <c r="B22" s="72" t="s">
        <v>138</v>
      </c>
      <c r="C22" s="173">
        <v>10200501</v>
      </c>
      <c r="D22" s="174"/>
      <c r="E22" s="12"/>
      <c r="F22" s="12"/>
      <c r="G22" s="12"/>
      <c r="H22" s="12"/>
      <c r="I22" s="60"/>
    </row>
    <row r="23" spans="1:9" ht="20.25" customHeight="1" x14ac:dyDescent="0.25">
      <c r="B23" s="73" t="s">
        <v>139</v>
      </c>
      <c r="C23" s="163" t="s">
        <v>140</v>
      </c>
      <c r="D23" s="163"/>
      <c r="E23" s="12"/>
      <c r="F23" s="12"/>
      <c r="G23" s="12"/>
      <c r="H23" s="12"/>
      <c r="I23" s="60"/>
    </row>
    <row r="24" spans="1:9" ht="12" customHeight="1" x14ac:dyDescent="0.25">
      <c r="A24" s="41"/>
      <c r="B24" s="74"/>
      <c r="C24" s="74"/>
      <c r="D24" s="74"/>
      <c r="E24" s="12"/>
      <c r="F24" s="12"/>
      <c r="G24" s="12"/>
      <c r="H24" s="12"/>
      <c r="I24" s="60"/>
    </row>
    <row r="25" spans="1:9" x14ac:dyDescent="0.25">
      <c r="B25" s="164"/>
      <c r="C25" s="164"/>
      <c r="D25" s="164"/>
      <c r="E25" s="61" t="s">
        <v>47</v>
      </c>
      <c r="F25" s="61" t="s">
        <v>1</v>
      </c>
      <c r="G25" s="62" t="s">
        <v>0</v>
      </c>
      <c r="H25" s="12"/>
      <c r="I25" s="60"/>
    </row>
    <row r="26" spans="1:9" x14ac:dyDescent="0.25">
      <c r="B26" s="165" t="s">
        <v>141</v>
      </c>
      <c r="C26" s="165"/>
      <c r="D26" s="165"/>
      <c r="E26" s="75" t="str">
        <f>+VLOOKUP(C22,'[3]Hoja1 (2)'!$A$1:$G$113,4,0)</f>
        <v>0.00283*KEROS</v>
      </c>
      <c r="F26" s="75" t="str">
        <f>+VLOOKUP(C22,'[3]Hoja1 (2)'!$A$1:$G$113,2,0)</f>
        <v>0.0042*PET2</v>
      </c>
      <c r="G26" s="75" t="str">
        <f>+VLOOKUP(C22,'[3]Hoja1 (2)'!$A$1:$G$113,5,0)</f>
        <v>0.00029*PET2</v>
      </c>
      <c r="H26" s="12"/>
      <c r="I26" s="60"/>
    </row>
    <row r="27" spans="1:9" x14ac:dyDescent="0.25">
      <c r="B27" s="166" t="s">
        <v>142</v>
      </c>
      <c r="C27" s="167"/>
      <c r="D27" s="168"/>
      <c r="E27" s="75" t="str">
        <f>+VLOOKUP(C23,[4]Hoja1!$B$1:$F$24,3,0)</f>
        <v>N/A</v>
      </c>
      <c r="F27" s="75" t="str">
        <f>+VLOOKUP(C23,[4]Hoja1!$B$1:$F$24,4,0)</f>
        <v>N/A</v>
      </c>
      <c r="G27" s="75">
        <f>+VLOOKUP(C23,[4]Hoja1!$B$1:$F$24,2,0)</f>
        <v>98</v>
      </c>
      <c r="H27" s="12"/>
      <c r="I27" s="60"/>
    </row>
    <row r="28" spans="1:9" x14ac:dyDescent="0.25">
      <c r="B28" s="12"/>
      <c r="C28" s="12"/>
      <c r="D28" s="12"/>
      <c r="E28" s="12"/>
      <c r="F28" s="12"/>
      <c r="G28" s="12"/>
      <c r="H28" s="12"/>
      <c r="I28" s="60"/>
    </row>
    <row r="29" spans="1:9" x14ac:dyDescent="0.25">
      <c r="B29" s="66" t="s">
        <v>73</v>
      </c>
      <c r="C29" s="67"/>
      <c r="D29" s="67"/>
      <c r="E29" s="63"/>
      <c r="F29" s="63"/>
      <c r="G29" s="64"/>
      <c r="H29" s="12"/>
      <c r="I29" s="60"/>
    </row>
    <row r="30" spans="1:9" x14ac:dyDescent="0.25">
      <c r="B30" s="68"/>
      <c r="C30" s="12"/>
      <c r="D30" s="12"/>
      <c r="E30" s="12"/>
      <c r="F30" s="12"/>
      <c r="G30" s="12"/>
      <c r="H30" s="12"/>
      <c r="I30" s="60"/>
    </row>
    <row r="31" spans="1:9" ht="32.25" customHeight="1" x14ac:dyDescent="0.25">
      <c r="B31" s="69" t="s">
        <v>127</v>
      </c>
      <c r="C31" s="169" t="s">
        <v>128</v>
      </c>
      <c r="D31" s="170"/>
      <c r="E31" s="12"/>
      <c r="F31" s="12"/>
      <c r="G31" s="12"/>
      <c r="H31" s="12"/>
      <c r="I31" s="60"/>
    </row>
    <row r="32" spans="1:9" ht="20.399999999999999" x14ac:dyDescent="0.25">
      <c r="B32" s="69" t="s">
        <v>129</v>
      </c>
      <c r="C32" s="171" t="s">
        <v>75</v>
      </c>
      <c r="D32" s="172"/>
      <c r="E32" s="12"/>
      <c r="F32" s="12"/>
      <c r="G32" s="12"/>
      <c r="H32" s="12"/>
      <c r="I32" s="60"/>
    </row>
    <row r="33" spans="2:9" x14ac:dyDescent="0.25">
      <c r="B33" s="165" t="s">
        <v>130</v>
      </c>
      <c r="C33" s="70" t="s">
        <v>131</v>
      </c>
      <c r="D33" s="13" t="s">
        <v>75</v>
      </c>
      <c r="E33" s="12"/>
      <c r="F33" s="12"/>
      <c r="G33" s="12"/>
      <c r="H33" s="12"/>
      <c r="I33" s="60"/>
    </row>
    <row r="34" spans="2:9" x14ac:dyDescent="0.25">
      <c r="B34" s="165"/>
      <c r="C34" s="70" t="s">
        <v>132</v>
      </c>
      <c r="D34" s="13" t="s">
        <v>75</v>
      </c>
      <c r="E34" s="12"/>
      <c r="F34" s="12"/>
      <c r="G34" s="12"/>
      <c r="H34" s="12"/>
      <c r="I34" s="60"/>
    </row>
    <row r="35" spans="2:9" x14ac:dyDescent="0.25">
      <c r="B35" s="165"/>
      <c r="C35" s="70" t="s">
        <v>113</v>
      </c>
      <c r="D35" s="13" t="s">
        <v>75</v>
      </c>
      <c r="E35" s="12"/>
      <c r="F35" s="12"/>
      <c r="G35" s="12"/>
      <c r="H35" s="12"/>
      <c r="I35" s="60"/>
    </row>
    <row r="36" spans="2:9" x14ac:dyDescent="0.25">
      <c r="B36" s="165"/>
      <c r="C36" s="70" t="s">
        <v>114</v>
      </c>
      <c r="D36" s="13" t="s">
        <v>75</v>
      </c>
      <c r="E36" s="12"/>
      <c r="F36" s="12"/>
      <c r="G36" s="12"/>
      <c r="H36" s="12"/>
      <c r="I36" s="60"/>
    </row>
    <row r="37" spans="2:9" x14ac:dyDescent="0.25">
      <c r="B37" s="165"/>
      <c r="C37" s="70" t="s">
        <v>133</v>
      </c>
      <c r="D37" s="13" t="s">
        <v>75</v>
      </c>
      <c r="E37" s="12"/>
      <c r="F37" s="12"/>
      <c r="G37" s="12"/>
      <c r="H37" s="12"/>
      <c r="I37" s="60"/>
    </row>
    <row r="38" spans="2:9" x14ac:dyDescent="0.25">
      <c r="B38" s="165"/>
      <c r="C38" s="70" t="s">
        <v>134</v>
      </c>
      <c r="D38" s="13" t="s">
        <v>75</v>
      </c>
      <c r="E38" s="12"/>
      <c r="F38" s="12"/>
      <c r="G38" s="12"/>
      <c r="H38" s="12"/>
      <c r="I38" s="60"/>
    </row>
    <row r="39" spans="2:9" ht="24" customHeight="1" x14ac:dyDescent="0.25">
      <c r="B39" s="69" t="s">
        <v>135</v>
      </c>
      <c r="C39" s="178" t="s">
        <v>75</v>
      </c>
      <c r="D39" s="179"/>
      <c r="E39" s="12"/>
      <c r="F39" s="12"/>
      <c r="G39" s="12"/>
      <c r="H39" s="12"/>
      <c r="I39" s="60"/>
    </row>
    <row r="40" spans="2:9" ht="26.4" customHeight="1" x14ac:dyDescent="0.25">
      <c r="B40" s="71" t="s">
        <v>136</v>
      </c>
      <c r="C40" s="169" t="s">
        <v>137</v>
      </c>
      <c r="D40" s="170"/>
      <c r="E40" s="12"/>
      <c r="F40" s="12"/>
      <c r="G40" s="12"/>
      <c r="H40" s="12"/>
      <c r="I40" s="60"/>
    </row>
    <row r="41" spans="2:9" x14ac:dyDescent="0.25">
      <c r="B41" s="72" t="s">
        <v>138</v>
      </c>
      <c r="C41" s="173">
        <v>10201001</v>
      </c>
      <c r="D41" s="174"/>
      <c r="E41" s="12"/>
      <c r="F41" s="12"/>
      <c r="G41" s="12"/>
      <c r="H41" s="12"/>
      <c r="I41" s="60"/>
    </row>
    <row r="42" spans="2:9" ht="13.95" customHeight="1" x14ac:dyDescent="0.25">
      <c r="B42" s="73" t="s">
        <v>139</v>
      </c>
      <c r="C42" s="163" t="s">
        <v>140</v>
      </c>
      <c r="D42" s="163"/>
      <c r="E42" s="12"/>
      <c r="F42" s="12"/>
      <c r="G42" s="12"/>
      <c r="H42" s="12"/>
      <c r="I42" s="60"/>
    </row>
    <row r="43" spans="2:9" ht="13.95" customHeight="1" x14ac:dyDescent="0.25">
      <c r="B43" s="74"/>
      <c r="C43" s="74"/>
      <c r="D43" s="74"/>
      <c r="E43" s="12"/>
      <c r="F43" s="12"/>
      <c r="G43" s="12"/>
      <c r="H43" s="12"/>
      <c r="I43" s="60"/>
    </row>
    <row r="44" spans="2:9" ht="14.4" customHeight="1" x14ac:dyDescent="0.25">
      <c r="B44" s="164"/>
      <c r="C44" s="164"/>
      <c r="D44" s="164"/>
      <c r="E44" s="61" t="s">
        <v>47</v>
      </c>
      <c r="F44" s="61" t="s">
        <v>1</v>
      </c>
      <c r="G44" s="62" t="s">
        <v>0</v>
      </c>
      <c r="H44" s="12"/>
      <c r="I44" s="60"/>
    </row>
    <row r="45" spans="2:9" ht="13.95" customHeight="1" x14ac:dyDescent="0.25">
      <c r="B45" s="165" t="s">
        <v>141</v>
      </c>
      <c r="C45" s="165"/>
      <c r="D45" s="165"/>
      <c r="E45" s="75" t="str">
        <f>+VLOOKUP(C41,'[3]Hoja1 (2)'!$A$1:$G$113,4,0)</f>
        <v>0.00441*GLP</v>
      </c>
      <c r="F45" s="75" t="str">
        <f>+VLOOKUP(C41,'[3]Hoja1 (2)'!$A$1:$G$113,2,0)</f>
        <v>0.00031*GLP</v>
      </c>
      <c r="G45" s="75" t="str">
        <f>+VLOOKUP(C41,'[3]Hoja1 (2)'!$A$1:$G$113,5,0)</f>
        <v>0.00017*GLP</v>
      </c>
      <c r="H45" s="12"/>
      <c r="I45" s="60"/>
    </row>
    <row r="46" spans="2:9" ht="13.95" customHeight="1" x14ac:dyDescent="0.25">
      <c r="B46" s="166" t="s">
        <v>142</v>
      </c>
      <c r="C46" s="167"/>
      <c r="D46" s="168"/>
      <c r="E46" s="75" t="str">
        <f>+VLOOKUP(C42,[4]Hoja1!$B$1:$F$24,3,0)</f>
        <v>N/A</v>
      </c>
      <c r="F46" s="75" t="str">
        <f>+VLOOKUP(C42,[4]Hoja1!$B$1:$F$24,4,0)</f>
        <v>N/A</v>
      </c>
      <c r="G46" s="75">
        <f>+VLOOKUP(C42,[4]Hoja1!$B$1:$F$24,2,0)</f>
        <v>98</v>
      </c>
      <c r="H46" s="12"/>
      <c r="I46" s="60"/>
    </row>
    <row r="47" spans="2:9" ht="14.4" thickBot="1" x14ac:dyDescent="0.3">
      <c r="B47" s="12"/>
      <c r="C47" s="12"/>
      <c r="D47" s="12"/>
      <c r="E47" s="12"/>
      <c r="F47" s="12"/>
      <c r="G47" s="12"/>
      <c r="H47" s="12"/>
      <c r="I47" s="60"/>
    </row>
    <row r="48" spans="2:9" ht="14.4" thickBot="1" x14ac:dyDescent="0.3">
      <c r="B48" s="175" t="str">
        <f>+[2]FUENTES!D9</f>
        <v>Caldera Recuperadora</v>
      </c>
      <c r="C48" s="176"/>
      <c r="D48" s="177"/>
      <c r="E48" s="63"/>
      <c r="F48" s="63"/>
      <c r="G48" s="64"/>
      <c r="H48" s="12"/>
      <c r="I48" s="60"/>
    </row>
    <row r="49" spans="2:9" ht="38.25" customHeight="1" x14ac:dyDescent="0.25">
      <c r="B49" s="66" t="s">
        <v>143</v>
      </c>
      <c r="C49" s="67"/>
      <c r="D49" s="67"/>
      <c r="E49" s="63"/>
      <c r="F49" s="63"/>
      <c r="G49" s="64"/>
      <c r="H49" s="12"/>
      <c r="I49" s="60"/>
    </row>
    <row r="50" spans="2:9" ht="38.25" customHeight="1" x14ac:dyDescent="0.25">
      <c r="B50" s="69" t="s">
        <v>127</v>
      </c>
      <c r="C50" s="169" t="s">
        <v>128</v>
      </c>
      <c r="D50" s="170"/>
      <c r="E50" s="12"/>
      <c r="F50" s="12"/>
      <c r="G50" s="12"/>
      <c r="H50" s="12"/>
      <c r="I50" s="60"/>
    </row>
    <row r="51" spans="2:9" ht="20.399999999999999" x14ac:dyDescent="0.25">
      <c r="B51" s="69" t="s">
        <v>129</v>
      </c>
      <c r="C51" s="171" t="s">
        <v>75</v>
      </c>
      <c r="D51" s="172"/>
      <c r="E51" s="12"/>
      <c r="F51" s="12"/>
      <c r="G51" s="12"/>
      <c r="H51" s="12"/>
      <c r="I51" s="60"/>
    </row>
    <row r="52" spans="2:9" x14ac:dyDescent="0.25">
      <c r="B52" s="165" t="s">
        <v>130</v>
      </c>
      <c r="C52" s="70" t="s">
        <v>131</v>
      </c>
      <c r="D52" s="13" t="s">
        <v>75</v>
      </c>
      <c r="E52" s="12"/>
      <c r="F52" s="12"/>
      <c r="G52" s="12"/>
      <c r="H52" s="12"/>
      <c r="I52" s="60"/>
    </row>
    <row r="53" spans="2:9" x14ac:dyDescent="0.25">
      <c r="B53" s="165"/>
      <c r="C53" s="70" t="s">
        <v>132</v>
      </c>
      <c r="D53" s="13" t="s">
        <v>75</v>
      </c>
      <c r="E53" s="12"/>
      <c r="F53" s="12"/>
      <c r="G53" s="12"/>
      <c r="H53" s="12"/>
      <c r="I53" s="60"/>
    </row>
    <row r="54" spans="2:9" x14ac:dyDescent="0.25">
      <c r="B54" s="165"/>
      <c r="C54" s="70" t="s">
        <v>113</v>
      </c>
      <c r="D54" s="13" t="s">
        <v>75</v>
      </c>
      <c r="E54" s="12"/>
      <c r="F54" s="12"/>
      <c r="G54" s="12"/>
      <c r="H54" s="12"/>
      <c r="I54" s="60"/>
    </row>
    <row r="55" spans="2:9" x14ac:dyDescent="0.25">
      <c r="B55" s="165"/>
      <c r="C55" s="70" t="s">
        <v>114</v>
      </c>
      <c r="D55" s="13" t="s">
        <v>75</v>
      </c>
      <c r="E55" s="12"/>
      <c r="F55" s="12"/>
      <c r="G55" s="12"/>
      <c r="H55" s="12"/>
      <c r="I55" s="60"/>
    </row>
    <row r="56" spans="2:9" ht="25.5" customHeight="1" x14ac:dyDescent="0.25">
      <c r="B56" s="165"/>
      <c r="C56" s="70" t="s">
        <v>133</v>
      </c>
      <c r="D56" s="13" t="s">
        <v>75</v>
      </c>
      <c r="E56" s="12"/>
      <c r="F56" s="12"/>
      <c r="G56" s="12"/>
      <c r="H56" s="12"/>
      <c r="I56" s="60"/>
    </row>
    <row r="57" spans="2:9" ht="25.5" customHeight="1" x14ac:dyDescent="0.25">
      <c r="B57" s="165"/>
      <c r="C57" s="70" t="s">
        <v>134</v>
      </c>
      <c r="D57" s="13" t="s">
        <v>75</v>
      </c>
      <c r="E57" s="12"/>
      <c r="F57" s="12"/>
      <c r="G57" s="12"/>
      <c r="H57" s="12"/>
      <c r="I57" s="60"/>
    </row>
    <row r="58" spans="2:9" ht="20.25" customHeight="1" x14ac:dyDescent="0.25">
      <c r="B58" s="69" t="s">
        <v>135</v>
      </c>
      <c r="C58" s="169" t="s">
        <v>144</v>
      </c>
      <c r="D58" s="170"/>
      <c r="E58" s="12"/>
      <c r="F58" s="12"/>
      <c r="G58" s="12"/>
      <c r="H58" s="12"/>
      <c r="I58" s="60"/>
    </row>
    <row r="59" spans="2:9" ht="24" customHeight="1" x14ac:dyDescent="0.25">
      <c r="B59" s="71" t="s">
        <v>136</v>
      </c>
      <c r="C59" s="169" t="s">
        <v>137</v>
      </c>
      <c r="D59" s="170"/>
      <c r="E59" s="12"/>
      <c r="F59" s="12"/>
      <c r="G59" s="12"/>
      <c r="H59" s="12"/>
      <c r="I59" s="60"/>
    </row>
    <row r="60" spans="2:9" x14ac:dyDescent="0.25">
      <c r="B60" s="72" t="s">
        <v>138</v>
      </c>
      <c r="C60" s="173">
        <v>10200401</v>
      </c>
      <c r="D60" s="174"/>
      <c r="E60" s="12"/>
      <c r="F60" s="12"/>
      <c r="G60" s="12"/>
      <c r="H60" s="12"/>
      <c r="I60" s="60"/>
    </row>
    <row r="61" spans="2:9" ht="14.25" customHeight="1" x14ac:dyDescent="0.25">
      <c r="B61" s="73" t="s">
        <v>139</v>
      </c>
      <c r="C61" s="163" t="s">
        <v>140</v>
      </c>
      <c r="D61" s="163"/>
      <c r="E61" s="12"/>
      <c r="F61" s="12"/>
      <c r="G61" s="12"/>
      <c r="H61" s="12"/>
      <c r="I61" s="60"/>
    </row>
    <row r="62" spans="2:9" ht="14.25" customHeight="1" x14ac:dyDescent="0.25">
      <c r="B62" s="74"/>
      <c r="C62" s="74"/>
      <c r="D62" s="74"/>
      <c r="E62" s="12"/>
      <c r="F62" s="12"/>
      <c r="G62" s="12"/>
      <c r="H62" s="12"/>
      <c r="I62" s="60"/>
    </row>
    <row r="63" spans="2:9" ht="14.25" customHeight="1" x14ac:dyDescent="0.25">
      <c r="B63" s="164"/>
      <c r="C63" s="164"/>
      <c r="D63" s="164"/>
      <c r="E63" s="61" t="s">
        <v>47</v>
      </c>
      <c r="F63" s="61" t="s">
        <v>1</v>
      </c>
      <c r="G63" s="62" t="s">
        <v>0</v>
      </c>
      <c r="H63" s="12"/>
      <c r="I63" s="60"/>
    </row>
    <row r="64" spans="2:9" x14ac:dyDescent="0.25">
      <c r="B64" s="165" t="s">
        <v>141</v>
      </c>
      <c r="C64" s="165"/>
      <c r="D64" s="165"/>
      <c r="E64" s="75" t="str">
        <f>+VLOOKUP(C60,'[3]Hoja1 (2)'!$A$1:$G$113,4,0)</f>
        <v>0.00676*PET6</v>
      </c>
      <c r="F64" s="75" t="str">
        <f>+VLOOKUP(C60,'[3]Hoja1 (2)'!$A$1:$G$113,2,0)</f>
        <v>0.02364*PET6</v>
      </c>
      <c r="G64" s="75" t="str">
        <f>+VLOOKUP(C60,'[3]Hoja1 (2)'!$A$1:$G$113,5,0)</f>
        <v>0.00181*PET6</v>
      </c>
      <c r="H64" s="12"/>
      <c r="I64" s="60"/>
    </row>
    <row r="65" spans="2:9" ht="14.25" customHeight="1" x14ac:dyDescent="0.25">
      <c r="B65" s="166" t="s">
        <v>142</v>
      </c>
      <c r="C65" s="167"/>
      <c r="D65" s="168"/>
      <c r="E65" s="75" t="str">
        <f>+VLOOKUP(C61,[4]Hoja1!$B$1:$F$24,3,0)</f>
        <v>N/A</v>
      </c>
      <c r="F65" s="75" t="str">
        <f>+VLOOKUP(C61,[4]Hoja1!$B$1:$F$24,4,0)</f>
        <v>N/A</v>
      </c>
      <c r="G65" s="75">
        <f>+VLOOKUP(C61,[4]Hoja1!$B$1:$F$24,2,0)</f>
        <v>98</v>
      </c>
      <c r="H65" s="12"/>
      <c r="I65" s="60"/>
    </row>
    <row r="66" spans="2:9" x14ac:dyDescent="0.25">
      <c r="B66" s="12"/>
      <c r="C66" s="12"/>
      <c r="D66" s="12"/>
      <c r="E66" s="12"/>
      <c r="F66" s="12"/>
      <c r="G66" s="12"/>
      <c r="H66" s="12"/>
      <c r="I66" s="60"/>
    </row>
    <row r="67" spans="2:9" x14ac:dyDescent="0.25">
      <c r="I67" s="60"/>
    </row>
    <row r="68" spans="2:9" x14ac:dyDescent="0.25">
      <c r="I68" s="60"/>
    </row>
    <row r="69" spans="2:9" ht="33.75" customHeight="1" x14ac:dyDescent="0.25">
      <c r="I69" s="60"/>
    </row>
    <row r="70" spans="2:9" x14ac:dyDescent="0.25">
      <c r="I70" s="60"/>
    </row>
    <row r="71" spans="2:9" x14ac:dyDescent="0.25">
      <c r="I71" s="60"/>
    </row>
    <row r="72" spans="2:9" x14ac:dyDescent="0.25">
      <c r="I72" s="60"/>
    </row>
    <row r="73" spans="2:9" x14ac:dyDescent="0.25">
      <c r="I73" s="60"/>
    </row>
    <row r="74" spans="2:9" x14ac:dyDescent="0.25">
      <c r="I74" s="60"/>
    </row>
    <row r="75" spans="2:9" x14ac:dyDescent="0.25">
      <c r="I75" s="60"/>
    </row>
    <row r="76" spans="2:9" x14ac:dyDescent="0.25">
      <c r="I76" s="60"/>
    </row>
    <row r="77" spans="2:9" ht="21" customHeight="1" x14ac:dyDescent="0.25">
      <c r="I77" s="60"/>
    </row>
    <row r="78" spans="2:9" x14ac:dyDescent="0.25">
      <c r="B78" s="66" t="s">
        <v>58</v>
      </c>
      <c r="C78" s="67"/>
      <c r="D78" s="67"/>
      <c r="E78" s="63"/>
      <c r="F78" s="12"/>
      <c r="G78" s="12"/>
      <c r="H78" s="12"/>
      <c r="I78" s="60"/>
    </row>
    <row r="79" spans="2:9" x14ac:dyDescent="0.25">
      <c r="B79" s="68"/>
      <c r="C79" s="12"/>
      <c r="D79" s="12"/>
      <c r="E79" s="12"/>
      <c r="F79" s="12"/>
      <c r="G79" s="12"/>
      <c r="H79" s="12"/>
      <c r="I79" s="60"/>
    </row>
    <row r="80" spans="2:9" ht="31.2" x14ac:dyDescent="0.25">
      <c r="B80" s="69" t="s">
        <v>127</v>
      </c>
      <c r="C80" s="169" t="s">
        <v>128</v>
      </c>
      <c r="D80" s="170"/>
      <c r="E80" s="12"/>
      <c r="F80" s="12"/>
      <c r="G80" s="12"/>
      <c r="H80" s="12"/>
      <c r="I80" s="60"/>
    </row>
    <row r="81" spans="2:9" ht="14.25" customHeight="1" x14ac:dyDescent="0.25">
      <c r="B81" s="69" t="s">
        <v>129</v>
      </c>
      <c r="C81" s="171" t="s">
        <v>75</v>
      </c>
      <c r="D81" s="172"/>
      <c r="E81" s="12"/>
      <c r="F81" s="12"/>
      <c r="G81" s="12"/>
      <c r="H81" s="12"/>
      <c r="I81" s="60"/>
    </row>
    <row r="82" spans="2:9" x14ac:dyDescent="0.25">
      <c r="B82" s="165" t="s">
        <v>130</v>
      </c>
      <c r="C82" s="70" t="s">
        <v>131</v>
      </c>
      <c r="D82" s="13" t="s">
        <v>75</v>
      </c>
      <c r="E82" s="12"/>
      <c r="F82" s="12"/>
      <c r="G82" s="12"/>
      <c r="H82" s="12"/>
      <c r="I82" s="60"/>
    </row>
    <row r="83" spans="2:9" x14ac:dyDescent="0.25">
      <c r="B83" s="165"/>
      <c r="C83" s="70" t="s">
        <v>132</v>
      </c>
      <c r="D83" s="13" t="s">
        <v>75</v>
      </c>
      <c r="E83" s="12"/>
      <c r="F83" s="12"/>
      <c r="G83" s="12"/>
      <c r="H83" s="12"/>
      <c r="I83" s="60"/>
    </row>
    <row r="84" spans="2:9" x14ac:dyDescent="0.25">
      <c r="B84" s="165"/>
      <c r="C84" s="70" t="s">
        <v>113</v>
      </c>
      <c r="D84" s="13" t="s">
        <v>75</v>
      </c>
      <c r="E84" s="12"/>
      <c r="F84" s="12"/>
      <c r="G84" s="12"/>
      <c r="H84" s="12"/>
      <c r="I84" s="60"/>
    </row>
    <row r="85" spans="2:9" ht="14.25" customHeight="1" x14ac:dyDescent="0.25">
      <c r="B85" s="165"/>
      <c r="C85" s="70" t="s">
        <v>114</v>
      </c>
      <c r="D85" s="13" t="s">
        <v>75</v>
      </c>
      <c r="E85" s="12"/>
      <c r="F85" s="12"/>
      <c r="G85" s="12"/>
      <c r="H85" s="12"/>
      <c r="I85" s="60"/>
    </row>
    <row r="86" spans="2:9" x14ac:dyDescent="0.25">
      <c r="B86" s="165"/>
      <c r="C86" s="70" t="s">
        <v>133</v>
      </c>
      <c r="D86" s="13" t="s">
        <v>75</v>
      </c>
      <c r="E86" s="12"/>
      <c r="F86" s="12"/>
      <c r="G86" s="12"/>
      <c r="H86" s="12"/>
      <c r="I86" s="60"/>
    </row>
    <row r="87" spans="2:9" x14ac:dyDescent="0.25">
      <c r="B87" s="165"/>
      <c r="C87" s="70" t="s">
        <v>134</v>
      </c>
      <c r="D87" s="13" t="s">
        <v>75</v>
      </c>
      <c r="E87" s="12"/>
      <c r="F87" s="12"/>
      <c r="G87" s="12"/>
      <c r="H87" s="12"/>
      <c r="I87" s="60"/>
    </row>
    <row r="88" spans="2:9" ht="38.25" customHeight="1" x14ac:dyDescent="0.25">
      <c r="B88" s="69" t="s">
        <v>135</v>
      </c>
      <c r="C88" s="169" t="s">
        <v>144</v>
      </c>
      <c r="D88" s="170"/>
      <c r="E88" s="12"/>
      <c r="F88" s="12"/>
      <c r="G88" s="12"/>
      <c r="H88" s="12"/>
      <c r="I88" s="60"/>
    </row>
    <row r="89" spans="2:9" ht="21" x14ac:dyDescent="0.25">
      <c r="B89" s="71" t="s">
        <v>136</v>
      </c>
      <c r="C89" s="169" t="s">
        <v>137</v>
      </c>
      <c r="D89" s="170"/>
      <c r="E89" s="12"/>
      <c r="F89" s="12"/>
      <c r="G89" s="12"/>
      <c r="H89" s="12"/>
      <c r="I89" s="60"/>
    </row>
    <row r="90" spans="2:9" x14ac:dyDescent="0.25">
      <c r="B90" s="72" t="s">
        <v>138</v>
      </c>
      <c r="C90" s="173">
        <v>10200501</v>
      </c>
      <c r="D90" s="174"/>
      <c r="E90" s="12"/>
      <c r="F90" s="12"/>
      <c r="G90" s="12"/>
      <c r="H90" s="12"/>
      <c r="I90" s="60"/>
    </row>
    <row r="91" spans="2:9" x14ac:dyDescent="0.25">
      <c r="B91" s="73" t="s">
        <v>139</v>
      </c>
      <c r="C91" s="163" t="s">
        <v>140</v>
      </c>
      <c r="D91" s="163"/>
      <c r="E91" s="12"/>
      <c r="F91" s="12"/>
      <c r="G91" s="12"/>
      <c r="H91" s="12"/>
      <c r="I91" s="60"/>
    </row>
    <row r="92" spans="2:9" x14ac:dyDescent="0.25">
      <c r="B92" s="74"/>
      <c r="C92" s="74"/>
      <c r="D92" s="74"/>
      <c r="E92" s="12"/>
      <c r="F92" s="12"/>
      <c r="G92" s="12"/>
      <c r="H92" s="12"/>
      <c r="I92" s="60"/>
    </row>
    <row r="93" spans="2:9" x14ac:dyDescent="0.25">
      <c r="B93" s="164"/>
      <c r="C93" s="164"/>
      <c r="D93" s="164"/>
      <c r="E93" s="61" t="s">
        <v>47</v>
      </c>
      <c r="F93" s="61" t="s">
        <v>1</v>
      </c>
      <c r="G93" s="62" t="s">
        <v>0</v>
      </c>
      <c r="H93" s="12"/>
      <c r="I93" s="60"/>
    </row>
    <row r="94" spans="2:9" x14ac:dyDescent="0.25">
      <c r="B94" s="165" t="s">
        <v>141</v>
      </c>
      <c r="C94" s="165"/>
      <c r="D94" s="165"/>
      <c r="E94" s="75" t="str">
        <f>+VLOOKUP(C90,'[3]Hoja1 (2)'!$A$1:$G$113,4,0)</f>
        <v>0.00283*KEROS</v>
      </c>
      <c r="F94" s="75" t="str">
        <f>+VLOOKUP(C90,'[3]Hoja1 (2)'!$A$1:$G$113,2,0)</f>
        <v>0.0042*PET2</v>
      </c>
      <c r="G94" s="75" t="str">
        <f>+VLOOKUP(C90,'[3]Hoja1 (2)'!$A$1:$G$113,5,0)</f>
        <v>0.00029*PET2</v>
      </c>
      <c r="H94" s="12"/>
      <c r="I94" s="60"/>
    </row>
    <row r="95" spans="2:9" x14ac:dyDescent="0.25">
      <c r="B95" s="166" t="s">
        <v>142</v>
      </c>
      <c r="C95" s="167"/>
      <c r="D95" s="168"/>
      <c r="E95" s="75" t="str">
        <f>+VLOOKUP(C91,[4]Hoja1!$B$1:$F$24,3,0)</f>
        <v>N/A</v>
      </c>
      <c r="F95" s="75" t="str">
        <f>+VLOOKUP(C91,[4]Hoja1!$B$1:$F$24,4,0)</f>
        <v>N/A</v>
      </c>
      <c r="G95" s="75">
        <f>+VLOOKUP(C91,[4]Hoja1!$B$1:$F$24,2,0)</f>
        <v>98</v>
      </c>
      <c r="H95" s="12"/>
      <c r="I95" s="60"/>
    </row>
    <row r="96" spans="2:9" ht="25.5" customHeight="1" x14ac:dyDescent="0.25">
      <c r="B96" s="12"/>
      <c r="C96" s="12"/>
      <c r="D96" s="12"/>
      <c r="E96" s="12"/>
      <c r="F96" s="12"/>
      <c r="G96" s="12"/>
      <c r="H96" s="12"/>
      <c r="I96" s="60"/>
    </row>
    <row r="97" spans="2:9" x14ac:dyDescent="0.25">
      <c r="B97" s="66" t="s">
        <v>145</v>
      </c>
      <c r="C97" s="67"/>
      <c r="D97" s="67"/>
      <c r="E97" s="63"/>
      <c r="F97" s="12"/>
      <c r="G97" s="12"/>
      <c r="H97" s="12"/>
      <c r="I97" s="60"/>
    </row>
    <row r="98" spans="2:9" x14ac:dyDescent="0.25">
      <c r="B98" s="68"/>
      <c r="C98" s="12"/>
      <c r="D98" s="12"/>
      <c r="E98" s="12"/>
      <c r="F98" s="12"/>
      <c r="G98" s="12"/>
      <c r="H98" s="12"/>
      <c r="I98" s="60"/>
    </row>
    <row r="99" spans="2:9" ht="31.2" x14ac:dyDescent="0.25">
      <c r="B99" s="69" t="s">
        <v>127</v>
      </c>
      <c r="C99" s="169" t="s">
        <v>128</v>
      </c>
      <c r="D99" s="170"/>
      <c r="E99" s="12"/>
      <c r="F99" s="12"/>
      <c r="G99" s="12"/>
      <c r="H99" s="12"/>
      <c r="I99" s="60"/>
    </row>
    <row r="100" spans="2:9" ht="20.399999999999999" x14ac:dyDescent="0.25">
      <c r="B100" s="69" t="s">
        <v>129</v>
      </c>
      <c r="C100" s="171" t="s">
        <v>75</v>
      </c>
      <c r="D100" s="172"/>
      <c r="E100" s="12"/>
      <c r="F100" s="12"/>
      <c r="G100" s="12"/>
      <c r="H100" s="12"/>
      <c r="I100" s="60"/>
    </row>
    <row r="101" spans="2:9" ht="14.25" customHeight="1" x14ac:dyDescent="0.25">
      <c r="B101" s="165" t="s">
        <v>130</v>
      </c>
      <c r="C101" s="70" t="s">
        <v>131</v>
      </c>
      <c r="D101" s="13" t="s">
        <v>75</v>
      </c>
      <c r="E101" s="12"/>
      <c r="F101" s="12"/>
      <c r="G101" s="12"/>
      <c r="H101" s="12"/>
      <c r="I101" s="60"/>
    </row>
    <row r="102" spans="2:9" x14ac:dyDescent="0.25">
      <c r="B102" s="165"/>
      <c r="C102" s="70" t="s">
        <v>132</v>
      </c>
      <c r="D102" s="13" t="s">
        <v>75</v>
      </c>
      <c r="E102" s="12"/>
      <c r="F102" s="12"/>
      <c r="G102" s="12"/>
      <c r="H102" s="12"/>
      <c r="I102" s="60"/>
    </row>
    <row r="103" spans="2:9" x14ac:dyDescent="0.25">
      <c r="B103" s="165"/>
      <c r="C103" s="70" t="s">
        <v>113</v>
      </c>
      <c r="D103" s="13" t="s">
        <v>75</v>
      </c>
      <c r="E103" s="12"/>
      <c r="F103" s="12"/>
      <c r="G103" s="12"/>
      <c r="H103" s="12"/>
      <c r="I103" s="60"/>
    </row>
    <row r="104" spans="2:9" x14ac:dyDescent="0.25">
      <c r="B104" s="165"/>
      <c r="C104" s="70" t="s">
        <v>114</v>
      </c>
      <c r="D104" s="13" t="s">
        <v>75</v>
      </c>
      <c r="E104" s="12"/>
      <c r="F104" s="12"/>
      <c r="G104" s="12"/>
      <c r="H104" s="12"/>
      <c r="I104" s="60"/>
    </row>
    <row r="105" spans="2:9" ht="14.25" customHeight="1" x14ac:dyDescent="0.25">
      <c r="B105" s="165"/>
      <c r="C105" s="70" t="s">
        <v>133</v>
      </c>
      <c r="D105" s="13" t="s">
        <v>75</v>
      </c>
      <c r="E105" s="12"/>
      <c r="F105" s="12"/>
      <c r="G105" s="12"/>
      <c r="H105" s="12"/>
      <c r="I105" s="60"/>
    </row>
    <row r="106" spans="2:9" x14ac:dyDescent="0.25">
      <c r="B106" s="165"/>
      <c r="C106" s="70" t="s">
        <v>134</v>
      </c>
      <c r="D106" s="13" t="s">
        <v>75</v>
      </c>
      <c r="E106" s="12"/>
      <c r="F106" s="12"/>
      <c r="G106" s="12"/>
      <c r="H106" s="12"/>
      <c r="I106" s="60"/>
    </row>
    <row r="107" spans="2:9" x14ac:dyDescent="0.25">
      <c r="B107" s="69" t="s">
        <v>135</v>
      </c>
      <c r="C107" s="169" t="s">
        <v>144</v>
      </c>
      <c r="D107" s="170"/>
      <c r="E107" s="12"/>
      <c r="F107" s="12"/>
      <c r="G107" s="12"/>
      <c r="H107" s="12"/>
      <c r="I107" s="60"/>
    </row>
    <row r="108" spans="2:9" ht="63.75" customHeight="1" x14ac:dyDescent="0.25">
      <c r="B108" s="71" t="s">
        <v>136</v>
      </c>
      <c r="C108" s="169" t="s">
        <v>137</v>
      </c>
      <c r="D108" s="170"/>
      <c r="E108" s="12"/>
      <c r="F108" s="12"/>
      <c r="G108" s="12"/>
      <c r="H108" s="12"/>
      <c r="I108" s="60"/>
    </row>
    <row r="109" spans="2:9" x14ac:dyDescent="0.25">
      <c r="B109" s="72" t="s">
        <v>138</v>
      </c>
      <c r="C109" s="173">
        <v>10201001</v>
      </c>
      <c r="D109" s="174"/>
      <c r="E109" s="12"/>
      <c r="F109" s="12"/>
      <c r="G109" s="12"/>
      <c r="H109" s="12"/>
      <c r="I109" s="60"/>
    </row>
    <row r="110" spans="2:9" x14ac:dyDescent="0.25">
      <c r="B110" s="73" t="s">
        <v>139</v>
      </c>
      <c r="C110" s="163" t="s">
        <v>140</v>
      </c>
      <c r="D110" s="163"/>
      <c r="E110" s="12"/>
      <c r="F110" s="12"/>
      <c r="G110" s="12"/>
      <c r="H110" s="12"/>
      <c r="I110" s="60"/>
    </row>
    <row r="111" spans="2:9" x14ac:dyDescent="0.25">
      <c r="B111" s="74"/>
      <c r="C111" s="74"/>
      <c r="D111" s="74"/>
      <c r="E111" s="12"/>
      <c r="F111" s="12"/>
      <c r="G111" s="12"/>
      <c r="H111" s="12"/>
      <c r="I111" s="60"/>
    </row>
    <row r="112" spans="2:9" x14ac:dyDescent="0.25">
      <c r="B112" s="164"/>
      <c r="C112" s="164"/>
      <c r="D112" s="164"/>
      <c r="E112" s="61" t="s">
        <v>47</v>
      </c>
      <c r="F112" s="61" t="s">
        <v>1</v>
      </c>
      <c r="G112" s="62" t="s">
        <v>0</v>
      </c>
      <c r="H112" s="12"/>
      <c r="I112" s="60"/>
    </row>
    <row r="113" spans="2:9" x14ac:dyDescent="0.25">
      <c r="B113" s="165" t="s">
        <v>141</v>
      </c>
      <c r="C113" s="165"/>
      <c r="D113" s="165"/>
      <c r="E113" s="75" t="str">
        <f>+VLOOKUP(C109,'[3]Hoja1 (2)'!$A$1:$G$113,4,0)</f>
        <v>0.00441*GLP</v>
      </c>
      <c r="F113" s="75" t="str">
        <f>+VLOOKUP(C109,'[3]Hoja1 (2)'!$A$1:$G$113,2,0)</f>
        <v>0.00031*GLP</v>
      </c>
      <c r="G113" s="76" t="str">
        <f>+VLOOKUP(C109,'[3]Hoja1 (2)'!$A$1:$G$113,5,0)</f>
        <v>0.00017*GLP</v>
      </c>
      <c r="H113" s="12"/>
      <c r="I113" s="60"/>
    </row>
    <row r="114" spans="2:9" x14ac:dyDescent="0.25">
      <c r="B114" s="166" t="s">
        <v>142</v>
      </c>
      <c r="C114" s="167"/>
      <c r="D114" s="168"/>
      <c r="E114" s="75" t="str">
        <f>+VLOOKUP(C110,[4]Hoja1!$B$1:$F$24,3,0)</f>
        <v>N/A</v>
      </c>
      <c r="F114" s="75" t="str">
        <f>+VLOOKUP(C110,[4]Hoja1!$B$1:$F$24,4,0)</f>
        <v>N/A</v>
      </c>
      <c r="G114" s="75">
        <f>+VLOOKUP(C110,[4]Hoja1!$B$1:$F$24,2,0)</f>
        <v>98</v>
      </c>
      <c r="H114" s="12"/>
      <c r="I114" s="60"/>
    </row>
    <row r="115" spans="2:9" ht="14.4" thickBot="1" x14ac:dyDescent="0.3">
      <c r="B115" s="12"/>
      <c r="C115" s="12"/>
      <c r="D115" s="12"/>
      <c r="E115" s="12"/>
      <c r="F115" s="12"/>
      <c r="G115" s="12"/>
      <c r="H115" s="12"/>
      <c r="I115" s="60"/>
    </row>
    <row r="116" spans="2:9" ht="22.5" customHeight="1" thickBot="1" x14ac:dyDescent="0.3">
      <c r="B116" s="175" t="str">
        <f>+[2]FUENTES!E9</f>
        <v>Turbogenerador</v>
      </c>
      <c r="C116" s="176"/>
      <c r="D116" s="177"/>
      <c r="E116" s="63"/>
      <c r="F116" s="63"/>
      <c r="G116" s="64"/>
      <c r="H116" s="12"/>
      <c r="I116" s="60"/>
    </row>
    <row r="117" spans="2:9" x14ac:dyDescent="0.25">
      <c r="B117" s="66" t="s">
        <v>77</v>
      </c>
      <c r="C117" s="67"/>
      <c r="D117" s="67"/>
      <c r="E117" s="63"/>
      <c r="F117" s="63"/>
      <c r="G117" s="64"/>
      <c r="H117" s="12"/>
      <c r="I117" s="60"/>
    </row>
    <row r="118" spans="2:9" x14ac:dyDescent="0.25">
      <c r="B118" s="68"/>
      <c r="C118" s="12"/>
      <c r="D118" s="12"/>
      <c r="E118" s="12"/>
      <c r="F118" s="12"/>
      <c r="G118" s="12"/>
      <c r="H118" s="12"/>
      <c r="I118" s="60"/>
    </row>
    <row r="119" spans="2:9" ht="31.2" x14ac:dyDescent="0.25">
      <c r="B119" s="69" t="s">
        <v>127</v>
      </c>
      <c r="C119" s="169" t="s">
        <v>146</v>
      </c>
      <c r="D119" s="170"/>
      <c r="E119" s="12"/>
      <c r="F119" s="12"/>
      <c r="G119" s="12"/>
      <c r="H119" s="12"/>
      <c r="I119" s="60"/>
    </row>
    <row r="120" spans="2:9" ht="20.399999999999999" x14ac:dyDescent="0.25">
      <c r="B120" s="69" t="s">
        <v>129</v>
      </c>
      <c r="C120" s="171" t="s">
        <v>75</v>
      </c>
      <c r="D120" s="172"/>
      <c r="E120" s="12"/>
      <c r="F120" s="12"/>
      <c r="G120" s="12"/>
      <c r="H120" s="12"/>
      <c r="I120" s="60"/>
    </row>
    <row r="121" spans="2:9" x14ac:dyDescent="0.25">
      <c r="B121" s="165" t="s">
        <v>130</v>
      </c>
      <c r="C121" s="70" t="s">
        <v>131</v>
      </c>
      <c r="D121" s="13" t="s">
        <v>75</v>
      </c>
      <c r="E121" s="12"/>
      <c r="F121" s="12"/>
      <c r="G121" s="12"/>
      <c r="H121" s="12"/>
      <c r="I121" s="60"/>
    </row>
    <row r="122" spans="2:9" x14ac:dyDescent="0.25">
      <c r="B122" s="165"/>
      <c r="C122" s="70" t="s">
        <v>132</v>
      </c>
      <c r="D122" s="13" t="s">
        <v>75</v>
      </c>
      <c r="E122" s="12"/>
      <c r="F122" s="12"/>
      <c r="G122" s="12"/>
      <c r="H122" s="12"/>
      <c r="I122" s="60"/>
    </row>
    <row r="123" spans="2:9" x14ac:dyDescent="0.25">
      <c r="B123" s="165"/>
      <c r="C123" s="70" t="s">
        <v>113</v>
      </c>
      <c r="D123" s="13" t="s">
        <v>75</v>
      </c>
      <c r="E123" s="12"/>
      <c r="F123" s="12"/>
      <c r="G123" s="12"/>
      <c r="H123" s="12"/>
      <c r="I123" s="60"/>
    </row>
    <row r="124" spans="2:9" x14ac:dyDescent="0.25">
      <c r="B124" s="165"/>
      <c r="C124" s="70" t="s">
        <v>114</v>
      </c>
      <c r="D124" s="13" t="s">
        <v>75</v>
      </c>
      <c r="E124" s="12"/>
      <c r="F124" s="12"/>
      <c r="G124" s="12"/>
      <c r="H124" s="12"/>
      <c r="I124" s="60"/>
    </row>
    <row r="125" spans="2:9" x14ac:dyDescent="0.25">
      <c r="B125" s="165"/>
      <c r="C125" s="70" t="s">
        <v>133</v>
      </c>
      <c r="D125" s="13" t="s">
        <v>75</v>
      </c>
      <c r="E125" s="12"/>
      <c r="F125" s="12"/>
      <c r="G125" s="12"/>
      <c r="H125" s="12"/>
      <c r="I125" s="60"/>
    </row>
    <row r="126" spans="2:9" x14ac:dyDescent="0.25">
      <c r="B126" s="165"/>
      <c r="C126" s="70" t="s">
        <v>134</v>
      </c>
      <c r="D126" s="13" t="s">
        <v>75</v>
      </c>
      <c r="E126" s="12"/>
      <c r="F126" s="12"/>
      <c r="G126" s="12"/>
      <c r="H126" s="12"/>
      <c r="I126" s="60"/>
    </row>
    <row r="127" spans="2:9" x14ac:dyDescent="0.25">
      <c r="B127" s="69" t="s">
        <v>135</v>
      </c>
      <c r="C127" s="169" t="s">
        <v>147</v>
      </c>
      <c r="D127" s="170"/>
      <c r="E127" s="12"/>
      <c r="F127" s="12"/>
      <c r="G127" s="12"/>
      <c r="H127" s="12"/>
      <c r="I127" s="60"/>
    </row>
    <row r="128" spans="2:9" ht="21" x14ac:dyDescent="0.25">
      <c r="B128" s="71" t="s">
        <v>136</v>
      </c>
      <c r="C128" s="169" t="s">
        <v>148</v>
      </c>
      <c r="D128" s="170"/>
      <c r="E128" s="12"/>
      <c r="F128" s="12"/>
      <c r="G128" s="12"/>
      <c r="H128" s="12"/>
      <c r="I128" s="60"/>
    </row>
    <row r="129" spans="2:9" x14ac:dyDescent="0.25">
      <c r="B129" s="72" t="s">
        <v>138</v>
      </c>
      <c r="C129" s="173">
        <v>20100101</v>
      </c>
      <c r="D129" s="174"/>
      <c r="E129" s="12"/>
      <c r="F129" s="12"/>
      <c r="G129" s="12"/>
      <c r="H129" s="12"/>
      <c r="I129" s="60"/>
    </row>
    <row r="130" spans="2:9" x14ac:dyDescent="0.25">
      <c r="B130" s="73" t="s">
        <v>139</v>
      </c>
      <c r="C130" s="163" t="s">
        <v>140</v>
      </c>
      <c r="D130" s="163"/>
      <c r="E130" s="12"/>
      <c r="F130" s="12"/>
      <c r="G130" s="12"/>
      <c r="H130" s="12"/>
      <c r="I130" s="60"/>
    </row>
    <row r="131" spans="2:9" x14ac:dyDescent="0.25">
      <c r="B131" s="74"/>
      <c r="C131" s="74"/>
      <c r="D131" s="74"/>
      <c r="E131" s="12"/>
      <c r="F131" s="12"/>
      <c r="G131" s="12"/>
      <c r="H131" s="12"/>
      <c r="I131" s="60"/>
    </row>
    <row r="132" spans="2:9" x14ac:dyDescent="0.25">
      <c r="B132" s="164"/>
      <c r="C132" s="164"/>
      <c r="D132" s="164"/>
      <c r="E132" s="61" t="s">
        <v>47</v>
      </c>
      <c r="F132" s="61" t="s">
        <v>1</v>
      </c>
      <c r="G132" s="61" t="s">
        <v>2</v>
      </c>
      <c r="H132" s="62" t="s">
        <v>0</v>
      </c>
      <c r="I132" s="60"/>
    </row>
    <row r="133" spans="2:9" x14ac:dyDescent="0.25">
      <c r="B133" s="165" t="s">
        <v>141</v>
      </c>
      <c r="C133" s="165"/>
      <c r="D133" s="165"/>
      <c r="E133" s="76" t="str">
        <f>+VLOOKUP(C129,'[3]Hoja1 (2)'!$A$1:$G$113,4,0)</f>
        <v>0.0801*PET2</v>
      </c>
      <c r="F133" s="76" t="str">
        <f>+VLOOKUP(C129,'[3]Hoja1 (2)'!$A$1:$G$113,2,0)</f>
        <v>0.00425*PET2</v>
      </c>
      <c r="G133" s="76" t="str">
        <f>+VLOOKUP(C129,'[3]Hoja1 (2)'!$A$1:$G$113,3,0)</f>
        <v>0.00000743*PET2</v>
      </c>
      <c r="H133" s="76" t="str">
        <f>+VLOOKUP(C129,'[3]Hoja1 (2)'!$A$1:$G$113,5,0)</f>
        <v>0.00563*PET2</v>
      </c>
      <c r="I133" s="60"/>
    </row>
    <row r="134" spans="2:9" x14ac:dyDescent="0.25">
      <c r="B134" s="166" t="s">
        <v>142</v>
      </c>
      <c r="C134" s="167"/>
      <c r="D134" s="168"/>
      <c r="E134" s="75" t="str">
        <f>+VLOOKUP(C130,[4]Hoja1!$B$1:$F$24,3,0)</f>
        <v>N/A</v>
      </c>
      <c r="F134" s="75" t="str">
        <f>+VLOOKUP(C130,[4]Hoja1!$B$1:$F$24,4,0)</f>
        <v>N/A</v>
      </c>
      <c r="G134" s="75" t="str">
        <f>+VLOOKUP(C130,[4]Hoja1!$B$1:$F$24,5,0)</f>
        <v>N/A</v>
      </c>
      <c r="H134" s="75">
        <f>+VLOOKUP(C130,[4]Hoja1!$B$1:$F$24,2,0)</f>
        <v>98</v>
      </c>
      <c r="I134" s="60"/>
    </row>
    <row r="135" spans="2:9" x14ac:dyDescent="0.25">
      <c r="B135" s="12"/>
      <c r="C135" s="12"/>
      <c r="D135" s="12"/>
      <c r="E135" s="12"/>
      <c r="F135" s="12"/>
      <c r="G135" s="12"/>
      <c r="H135" s="12"/>
      <c r="I135" s="60"/>
    </row>
    <row r="136" spans="2:9" x14ac:dyDescent="0.25">
      <c r="B136" s="12"/>
      <c r="C136" s="12"/>
      <c r="D136" s="12"/>
      <c r="E136" s="12"/>
      <c r="F136" s="12"/>
      <c r="G136" s="12"/>
      <c r="H136" s="12"/>
      <c r="I136" s="60"/>
    </row>
    <row r="137" spans="2:9" x14ac:dyDescent="0.25">
      <c r="I137" s="60"/>
    </row>
    <row r="138" spans="2:9" x14ac:dyDescent="0.25">
      <c r="I138" s="60"/>
    </row>
    <row r="139" spans="2:9" x14ac:dyDescent="0.25">
      <c r="I139" s="60"/>
    </row>
    <row r="140" spans="2:9" x14ac:dyDescent="0.25">
      <c r="I140" s="60"/>
    </row>
    <row r="141" spans="2:9" x14ac:dyDescent="0.25">
      <c r="I141" s="60"/>
    </row>
    <row r="142" spans="2:9" ht="14.25" customHeight="1" x14ac:dyDescent="0.25">
      <c r="I142" s="60"/>
    </row>
    <row r="143" spans="2:9" x14ac:dyDescent="0.25">
      <c r="I143" s="60"/>
    </row>
    <row r="144" spans="2:9" x14ac:dyDescent="0.25">
      <c r="I144" s="60"/>
    </row>
    <row r="145" spans="9:9" x14ac:dyDescent="0.25">
      <c r="I145" s="60"/>
    </row>
    <row r="146" spans="9:9" ht="38.25" customHeight="1" x14ac:dyDescent="0.25">
      <c r="I146" s="60"/>
    </row>
    <row r="147" spans="9:9" x14ac:dyDescent="0.25">
      <c r="I147" s="60"/>
    </row>
    <row r="148" spans="9:9" x14ac:dyDescent="0.25">
      <c r="I148" s="60"/>
    </row>
    <row r="149" spans="9:9" x14ac:dyDescent="0.25">
      <c r="I149" s="60"/>
    </row>
    <row r="150" spans="9:9" x14ac:dyDescent="0.25">
      <c r="I150" s="60"/>
    </row>
    <row r="151" spans="9:9" x14ac:dyDescent="0.25">
      <c r="I151" s="60"/>
    </row>
    <row r="152" spans="9:9" x14ac:dyDescent="0.25">
      <c r="I152" s="60"/>
    </row>
    <row r="153" spans="9:9" x14ac:dyDescent="0.25">
      <c r="I153" s="60"/>
    </row>
    <row r="154" spans="9:9" x14ac:dyDescent="0.25">
      <c r="I154" s="60"/>
    </row>
    <row r="155" spans="9:9" x14ac:dyDescent="0.25">
      <c r="I155" s="60"/>
    </row>
    <row r="156" spans="9:9" x14ac:dyDescent="0.25">
      <c r="I156" s="60"/>
    </row>
    <row r="157" spans="9:9" ht="14.25" customHeight="1" x14ac:dyDescent="0.25">
      <c r="I157" s="60"/>
    </row>
    <row r="158" spans="9:9" x14ac:dyDescent="0.25">
      <c r="I158" s="60"/>
    </row>
    <row r="159" spans="9:9" x14ac:dyDescent="0.25">
      <c r="I159" s="60"/>
    </row>
    <row r="160" spans="9:9" x14ac:dyDescent="0.25">
      <c r="I160" s="60"/>
    </row>
    <row r="161" spans="9:9" ht="14.25" customHeight="1" x14ac:dyDescent="0.25">
      <c r="I161" s="60"/>
    </row>
    <row r="162" spans="9:9" x14ac:dyDescent="0.25">
      <c r="I162" s="60"/>
    </row>
    <row r="163" spans="9:9" x14ac:dyDescent="0.25">
      <c r="I163" s="60"/>
    </row>
    <row r="164" spans="9:9" x14ac:dyDescent="0.25">
      <c r="I164" s="60"/>
    </row>
    <row r="165" spans="9:9" x14ac:dyDescent="0.25">
      <c r="I165" s="60"/>
    </row>
    <row r="166" spans="9:9" x14ac:dyDescent="0.25">
      <c r="I166" s="60"/>
    </row>
    <row r="167" spans="9:9" x14ac:dyDescent="0.25">
      <c r="I167" s="60"/>
    </row>
    <row r="168" spans="9:9" x14ac:dyDescent="0.25">
      <c r="I168" s="60"/>
    </row>
    <row r="169" spans="9:9" x14ac:dyDescent="0.25">
      <c r="I169" s="60"/>
    </row>
    <row r="170" spans="9:9" x14ac:dyDescent="0.25">
      <c r="I170" s="60"/>
    </row>
    <row r="171" spans="9:9" x14ac:dyDescent="0.25">
      <c r="I171" s="60"/>
    </row>
    <row r="172" spans="9:9" x14ac:dyDescent="0.25">
      <c r="I172" s="60"/>
    </row>
    <row r="173" spans="9:9" x14ac:dyDescent="0.25">
      <c r="I173" s="60"/>
    </row>
    <row r="174" spans="9:9" x14ac:dyDescent="0.25">
      <c r="I174" s="60"/>
    </row>
    <row r="175" spans="9:9" x14ac:dyDescent="0.25">
      <c r="I175" s="60"/>
    </row>
    <row r="176" spans="9:9" ht="14.25" customHeight="1" x14ac:dyDescent="0.25">
      <c r="I176" s="60"/>
    </row>
    <row r="177" spans="9:9" x14ac:dyDescent="0.25">
      <c r="I177" s="60"/>
    </row>
    <row r="178" spans="9:9" x14ac:dyDescent="0.25">
      <c r="I178" s="60"/>
    </row>
    <row r="179" spans="9:9" x14ac:dyDescent="0.25">
      <c r="I179" s="60"/>
    </row>
    <row r="180" spans="9:9" ht="14.25" customHeight="1" x14ac:dyDescent="0.25">
      <c r="I180" s="60"/>
    </row>
    <row r="181" spans="9:9" x14ac:dyDescent="0.25">
      <c r="I181" s="60"/>
    </row>
    <row r="182" spans="9:9" x14ac:dyDescent="0.25">
      <c r="I182" s="60"/>
    </row>
    <row r="183" spans="9:9" x14ac:dyDescent="0.25">
      <c r="I183" s="60"/>
    </row>
    <row r="184" spans="9:9" x14ac:dyDescent="0.25">
      <c r="I184" s="60"/>
    </row>
    <row r="185" spans="9:9" x14ac:dyDescent="0.25">
      <c r="I185" s="60"/>
    </row>
    <row r="186" spans="9:9" x14ac:dyDescent="0.25">
      <c r="I186" s="60"/>
    </row>
    <row r="187" spans="9:9" x14ac:dyDescent="0.25">
      <c r="I187" s="60"/>
    </row>
    <row r="188" spans="9:9" x14ac:dyDescent="0.25">
      <c r="I188" s="60"/>
    </row>
    <row r="189" spans="9:9" x14ac:dyDescent="0.25">
      <c r="I189" s="60"/>
    </row>
    <row r="190" spans="9:9" x14ac:dyDescent="0.25">
      <c r="I190" s="60"/>
    </row>
    <row r="191" spans="9:9" x14ac:dyDescent="0.25">
      <c r="I191" s="60"/>
    </row>
    <row r="192" spans="9:9" ht="25.5" customHeight="1" x14ac:dyDescent="0.25">
      <c r="I192" s="60"/>
    </row>
    <row r="193" spans="2:9" x14ac:dyDescent="0.25">
      <c r="I193" s="60"/>
    </row>
    <row r="194" spans="2:9" x14ac:dyDescent="0.25">
      <c r="B194" s="12"/>
      <c r="C194" s="12"/>
      <c r="D194" s="12"/>
      <c r="E194" s="12"/>
      <c r="F194" s="12"/>
      <c r="G194" s="12"/>
      <c r="H194" s="12"/>
      <c r="I194" s="60"/>
    </row>
    <row r="195" spans="2:9" ht="14.25" customHeight="1" x14ac:dyDescent="0.25">
      <c r="B195" s="12"/>
      <c r="C195" s="12"/>
      <c r="D195" s="12"/>
      <c r="E195" s="12"/>
      <c r="F195" s="12"/>
      <c r="G195" s="12"/>
      <c r="H195" s="12"/>
      <c r="I195" s="60"/>
    </row>
    <row r="196" spans="2:9" x14ac:dyDescent="0.25">
      <c r="B196" s="12"/>
      <c r="C196" s="12"/>
      <c r="D196" s="12"/>
      <c r="E196" s="12"/>
      <c r="F196" s="12"/>
      <c r="G196" s="12"/>
      <c r="H196" s="12"/>
      <c r="I196" s="60"/>
    </row>
    <row r="197" spans="2:9" x14ac:dyDescent="0.25">
      <c r="B197" s="12"/>
      <c r="C197" s="12"/>
      <c r="D197" s="12"/>
      <c r="E197" s="12"/>
      <c r="F197" s="12"/>
      <c r="G197" s="12"/>
      <c r="H197" s="12"/>
      <c r="I197" s="60"/>
    </row>
    <row r="198" spans="2:9" x14ac:dyDescent="0.25">
      <c r="B198" s="12"/>
      <c r="C198" s="12"/>
      <c r="D198" s="12"/>
      <c r="E198" s="12"/>
      <c r="F198" s="12"/>
      <c r="G198" s="12"/>
      <c r="H198" s="12"/>
      <c r="I198" s="60"/>
    </row>
    <row r="199" spans="2:9" ht="14.25" customHeight="1" x14ac:dyDescent="0.25">
      <c r="B199" s="12"/>
      <c r="C199" s="12"/>
      <c r="D199" s="12"/>
      <c r="E199" s="12"/>
      <c r="F199" s="12"/>
      <c r="G199" s="12"/>
      <c r="H199" s="12"/>
      <c r="I199" s="60"/>
    </row>
    <row r="200" spans="2:9" x14ac:dyDescent="0.25">
      <c r="B200" s="12"/>
      <c r="C200" s="12"/>
      <c r="D200" s="12"/>
      <c r="E200" s="12"/>
      <c r="F200" s="12"/>
      <c r="G200" s="12"/>
      <c r="H200" s="12"/>
      <c r="I200" s="60"/>
    </row>
    <row r="201" spans="2:9" x14ac:dyDescent="0.25">
      <c r="B201" s="12"/>
      <c r="C201" s="12"/>
      <c r="D201" s="12"/>
      <c r="E201" s="12"/>
      <c r="F201" s="12"/>
      <c r="G201" s="12"/>
      <c r="H201" s="12"/>
      <c r="I201" s="60"/>
    </row>
    <row r="202" spans="2:9" x14ac:dyDescent="0.25">
      <c r="B202" s="12"/>
      <c r="C202" s="12"/>
      <c r="D202" s="12"/>
      <c r="E202" s="12"/>
      <c r="F202" s="12"/>
      <c r="G202" s="12"/>
      <c r="H202" s="12"/>
      <c r="I202" s="60"/>
    </row>
    <row r="203" spans="2:9" x14ac:dyDescent="0.25">
      <c r="B203" s="12"/>
      <c r="C203" s="12"/>
      <c r="D203" s="12"/>
      <c r="E203" s="12"/>
      <c r="F203" s="12"/>
      <c r="G203" s="12"/>
      <c r="H203" s="12"/>
      <c r="I203" s="60"/>
    </row>
    <row r="204" spans="2:9" ht="38.25" customHeight="1" x14ac:dyDescent="0.25">
      <c r="B204" s="12"/>
      <c r="C204" s="12"/>
      <c r="D204" s="12"/>
      <c r="E204" s="12"/>
      <c r="F204" s="12"/>
      <c r="G204" s="12"/>
      <c r="H204" s="12"/>
      <c r="I204" s="60"/>
    </row>
    <row r="205" spans="2:9" x14ac:dyDescent="0.25">
      <c r="B205" s="12"/>
      <c r="C205" s="12"/>
      <c r="D205" s="12"/>
      <c r="E205" s="12"/>
      <c r="F205" s="12"/>
      <c r="G205" s="12"/>
      <c r="H205" s="12"/>
      <c r="I205" s="60"/>
    </row>
    <row r="206" spans="2:9" x14ac:dyDescent="0.25">
      <c r="B206" s="12"/>
      <c r="C206" s="12"/>
      <c r="D206" s="12"/>
      <c r="E206" s="12"/>
      <c r="F206" s="12"/>
      <c r="G206" s="12"/>
      <c r="H206" s="12"/>
      <c r="I206" s="60"/>
    </row>
    <row r="207" spans="2:9" x14ac:dyDescent="0.25">
      <c r="B207" s="12"/>
      <c r="C207" s="12"/>
      <c r="D207" s="12"/>
      <c r="E207" s="12"/>
      <c r="F207" s="12"/>
      <c r="G207" s="12"/>
      <c r="H207" s="12"/>
      <c r="I207" s="60"/>
    </row>
    <row r="208" spans="2:9" x14ac:dyDescent="0.25">
      <c r="B208" s="12"/>
      <c r="C208" s="12"/>
      <c r="D208" s="12"/>
      <c r="E208" s="12"/>
      <c r="F208" s="12"/>
      <c r="G208" s="12"/>
      <c r="H208" s="12"/>
      <c r="I208" s="60"/>
    </row>
    <row r="209" spans="2:9" x14ac:dyDescent="0.25">
      <c r="B209" s="12"/>
      <c r="C209" s="12"/>
      <c r="D209" s="12"/>
      <c r="E209" s="12"/>
      <c r="F209" s="12"/>
      <c r="G209" s="12"/>
      <c r="H209" s="12"/>
      <c r="I209" s="60"/>
    </row>
    <row r="210" spans="2:9" x14ac:dyDescent="0.25">
      <c r="B210" s="12"/>
      <c r="C210" s="12"/>
      <c r="D210" s="12"/>
      <c r="E210" s="12"/>
      <c r="F210" s="12"/>
      <c r="G210" s="12"/>
      <c r="H210" s="12"/>
      <c r="I210" s="60"/>
    </row>
    <row r="211" spans="2:9" x14ac:dyDescent="0.25">
      <c r="B211" s="12"/>
      <c r="C211" s="12"/>
      <c r="D211" s="12"/>
      <c r="E211" s="12"/>
      <c r="F211" s="12"/>
      <c r="G211" s="12"/>
      <c r="H211" s="12"/>
      <c r="I211" s="60"/>
    </row>
    <row r="212" spans="2:9" x14ac:dyDescent="0.25">
      <c r="B212" s="12"/>
      <c r="C212" s="12"/>
      <c r="D212" s="12"/>
      <c r="E212" s="12"/>
      <c r="F212" s="12"/>
      <c r="G212" s="12"/>
      <c r="H212" s="12"/>
      <c r="I212" s="60"/>
    </row>
    <row r="213" spans="2:9" x14ac:dyDescent="0.25">
      <c r="B213" s="60"/>
      <c r="C213" s="60"/>
      <c r="D213" s="60"/>
      <c r="E213" s="60"/>
      <c r="F213" s="60"/>
      <c r="G213" s="60"/>
      <c r="H213" s="60"/>
      <c r="I213" s="60"/>
    </row>
    <row r="214" spans="2:9" x14ac:dyDescent="0.25">
      <c r="B214" s="60"/>
      <c r="C214" s="60"/>
      <c r="D214" s="60"/>
      <c r="E214" s="60"/>
      <c r="F214" s="60"/>
      <c r="G214" s="60"/>
      <c r="H214" s="60"/>
      <c r="I214" s="60"/>
    </row>
    <row r="215" spans="2:9" ht="14.25" customHeight="1" x14ac:dyDescent="0.25">
      <c r="B215" s="60"/>
      <c r="C215" s="60"/>
      <c r="D215" s="60"/>
      <c r="E215" s="60"/>
      <c r="F215" s="60"/>
      <c r="G215" s="60"/>
      <c r="H215" s="60"/>
      <c r="I215" s="60"/>
    </row>
    <row r="216" spans="2:9" x14ac:dyDescent="0.25">
      <c r="B216" s="60"/>
      <c r="C216" s="60"/>
      <c r="D216" s="60"/>
      <c r="E216" s="60"/>
      <c r="F216" s="60"/>
      <c r="G216" s="60"/>
      <c r="H216" s="60"/>
      <c r="I216" s="60"/>
    </row>
    <row r="217" spans="2:9" x14ac:dyDescent="0.25">
      <c r="B217" s="60"/>
      <c r="C217" s="60"/>
      <c r="D217" s="60"/>
      <c r="E217" s="60"/>
      <c r="F217" s="60"/>
      <c r="G217" s="60"/>
      <c r="H217" s="60"/>
      <c r="I217" s="60"/>
    </row>
    <row r="218" spans="2:9" x14ac:dyDescent="0.25">
      <c r="B218" s="60"/>
      <c r="C218" s="60"/>
      <c r="D218" s="60"/>
      <c r="E218" s="60"/>
      <c r="F218" s="60"/>
      <c r="G218" s="60"/>
      <c r="H218" s="60"/>
      <c r="I218" s="60"/>
    </row>
    <row r="219" spans="2:9" ht="14.25" customHeight="1" x14ac:dyDescent="0.25">
      <c r="B219" s="60"/>
      <c r="C219" s="60"/>
      <c r="D219" s="60"/>
      <c r="E219" s="60"/>
      <c r="F219" s="60"/>
      <c r="G219" s="60"/>
      <c r="H219" s="60"/>
      <c r="I219" s="60"/>
    </row>
    <row r="220" spans="2:9" x14ac:dyDescent="0.25">
      <c r="B220" s="60"/>
      <c r="C220" s="60"/>
      <c r="D220" s="60"/>
      <c r="E220" s="60"/>
      <c r="F220" s="60"/>
      <c r="G220" s="60"/>
      <c r="H220" s="60"/>
      <c r="I220" s="60"/>
    </row>
    <row r="221" spans="2:9" x14ac:dyDescent="0.25">
      <c r="B221" s="60"/>
      <c r="C221" s="60"/>
      <c r="D221" s="60"/>
      <c r="E221" s="60"/>
      <c r="F221" s="60"/>
      <c r="G221" s="60"/>
      <c r="H221" s="60"/>
      <c r="I221" s="60"/>
    </row>
    <row r="222" spans="2:9" x14ac:dyDescent="0.25">
      <c r="B222" s="60"/>
      <c r="C222" s="60"/>
      <c r="D222" s="60"/>
      <c r="E222" s="60"/>
      <c r="F222" s="60"/>
      <c r="G222" s="60"/>
      <c r="H222" s="60"/>
      <c r="I222" s="60"/>
    </row>
    <row r="223" spans="2:9" x14ac:dyDescent="0.25">
      <c r="B223" s="60"/>
      <c r="C223" s="60"/>
      <c r="D223" s="60"/>
      <c r="E223" s="60"/>
      <c r="F223" s="60"/>
      <c r="G223" s="60"/>
      <c r="H223" s="60"/>
      <c r="I223" s="60"/>
    </row>
    <row r="224" spans="2:9" x14ac:dyDescent="0.25">
      <c r="B224" s="60"/>
      <c r="C224" s="60"/>
      <c r="D224" s="60"/>
      <c r="E224" s="60"/>
      <c r="F224" s="60"/>
      <c r="G224" s="60"/>
      <c r="H224" s="60"/>
      <c r="I224" s="60"/>
    </row>
    <row r="225" spans="2:9" x14ac:dyDescent="0.25">
      <c r="B225" s="60"/>
      <c r="C225" s="60"/>
      <c r="D225" s="60"/>
      <c r="E225" s="60"/>
      <c r="F225" s="60"/>
      <c r="G225" s="60"/>
      <c r="H225" s="60"/>
      <c r="I225" s="60"/>
    </row>
    <row r="226" spans="2:9" x14ac:dyDescent="0.25">
      <c r="B226" s="60"/>
      <c r="C226" s="60"/>
      <c r="D226" s="60"/>
      <c r="E226" s="60"/>
      <c r="F226" s="60"/>
      <c r="G226" s="60"/>
      <c r="H226" s="60"/>
      <c r="I226" s="60"/>
    </row>
    <row r="227" spans="2:9" x14ac:dyDescent="0.25">
      <c r="B227" s="60"/>
      <c r="C227" s="60"/>
      <c r="D227" s="60"/>
      <c r="E227" s="60"/>
      <c r="F227" s="60"/>
      <c r="G227" s="60"/>
      <c r="H227" s="60"/>
      <c r="I227" s="60"/>
    </row>
    <row r="228" spans="2:9" x14ac:dyDescent="0.25">
      <c r="B228" s="60"/>
      <c r="C228" s="60"/>
      <c r="D228" s="60"/>
      <c r="E228" s="60"/>
      <c r="F228" s="60"/>
      <c r="G228" s="60"/>
      <c r="H228" s="60"/>
      <c r="I228" s="60"/>
    </row>
    <row r="229" spans="2:9" x14ac:dyDescent="0.25">
      <c r="B229" s="60"/>
      <c r="C229" s="60"/>
      <c r="D229" s="60"/>
      <c r="E229" s="60"/>
      <c r="F229" s="60"/>
      <c r="G229" s="60"/>
      <c r="H229" s="60"/>
      <c r="I229" s="60"/>
    </row>
    <row r="230" spans="2:9" x14ac:dyDescent="0.25">
      <c r="B230" s="60"/>
      <c r="C230" s="60"/>
      <c r="D230" s="60"/>
      <c r="E230" s="60"/>
      <c r="F230" s="60"/>
      <c r="G230" s="60"/>
      <c r="H230" s="60"/>
      <c r="I230" s="60"/>
    </row>
    <row r="231" spans="2:9" x14ac:dyDescent="0.25">
      <c r="B231" s="60"/>
      <c r="C231" s="60"/>
      <c r="D231" s="60"/>
      <c r="E231" s="60"/>
      <c r="F231" s="60"/>
      <c r="G231" s="60"/>
      <c r="H231" s="60"/>
      <c r="I231" s="60"/>
    </row>
    <row r="232" spans="2:9" x14ac:dyDescent="0.25">
      <c r="B232" s="60"/>
      <c r="C232" s="60"/>
      <c r="D232" s="60"/>
      <c r="E232" s="60"/>
      <c r="F232" s="60"/>
      <c r="G232" s="60"/>
      <c r="H232" s="60"/>
      <c r="I232" s="60"/>
    </row>
    <row r="233" spans="2:9" x14ac:dyDescent="0.25">
      <c r="B233" s="60"/>
      <c r="C233" s="60"/>
      <c r="D233" s="60"/>
      <c r="E233" s="60"/>
      <c r="F233" s="60"/>
      <c r="G233" s="60"/>
      <c r="H233" s="60"/>
      <c r="I233" s="60"/>
    </row>
    <row r="234" spans="2:9" ht="14.25" customHeight="1" x14ac:dyDescent="0.25">
      <c r="B234" s="60"/>
      <c r="C234" s="60"/>
      <c r="D234" s="60"/>
      <c r="E234" s="60"/>
      <c r="F234" s="60"/>
      <c r="G234" s="60"/>
      <c r="H234" s="60"/>
      <c r="I234" s="60"/>
    </row>
    <row r="235" spans="2:9" x14ac:dyDescent="0.25">
      <c r="B235" s="60"/>
      <c r="C235" s="60"/>
      <c r="D235" s="60"/>
      <c r="E235" s="60"/>
      <c r="F235" s="60"/>
      <c r="G235" s="60"/>
      <c r="H235" s="60"/>
      <c r="I235" s="60"/>
    </row>
    <row r="236" spans="2:9" x14ac:dyDescent="0.25">
      <c r="B236" s="60"/>
      <c r="C236" s="60"/>
      <c r="D236" s="60"/>
      <c r="E236" s="60"/>
      <c r="F236" s="60"/>
      <c r="G236" s="60"/>
      <c r="H236" s="60"/>
      <c r="I236" s="60"/>
    </row>
    <row r="237" spans="2:9" x14ac:dyDescent="0.25">
      <c r="B237" s="60"/>
      <c r="C237" s="60"/>
      <c r="D237" s="60"/>
      <c r="E237" s="60"/>
      <c r="F237" s="60"/>
      <c r="G237" s="60"/>
      <c r="H237" s="60"/>
      <c r="I237" s="60"/>
    </row>
    <row r="238" spans="2:9" ht="14.25" customHeight="1" x14ac:dyDescent="0.25">
      <c r="B238" s="60"/>
      <c r="C238" s="60"/>
      <c r="D238" s="60"/>
      <c r="E238" s="60"/>
      <c r="F238" s="60"/>
      <c r="G238" s="60"/>
      <c r="H238" s="60"/>
      <c r="I238" s="60"/>
    </row>
    <row r="239" spans="2:9" x14ac:dyDescent="0.25">
      <c r="B239" s="60"/>
      <c r="C239" s="60"/>
      <c r="D239" s="60"/>
      <c r="E239" s="60"/>
      <c r="F239" s="60"/>
      <c r="G239" s="60"/>
      <c r="H239" s="60"/>
      <c r="I239" s="60"/>
    </row>
    <row r="240" spans="2:9" x14ac:dyDescent="0.25">
      <c r="B240" s="60"/>
      <c r="C240" s="60"/>
      <c r="D240" s="60"/>
      <c r="E240" s="60"/>
      <c r="F240" s="60"/>
      <c r="G240" s="60"/>
      <c r="H240" s="60"/>
      <c r="I240" s="60"/>
    </row>
    <row r="241" spans="2:9" x14ac:dyDescent="0.25">
      <c r="B241" s="60"/>
      <c r="C241" s="60"/>
      <c r="D241" s="60"/>
      <c r="E241" s="60"/>
      <c r="F241" s="60"/>
      <c r="G241" s="60"/>
      <c r="H241" s="60"/>
      <c r="I241" s="60"/>
    </row>
    <row r="242" spans="2:9" ht="38.25" customHeight="1" x14ac:dyDescent="0.25">
      <c r="B242" s="60"/>
      <c r="C242" s="60"/>
      <c r="D242" s="60"/>
      <c r="E242" s="60"/>
      <c r="F242" s="60"/>
      <c r="G242" s="60"/>
      <c r="H242" s="60"/>
      <c r="I242" s="60"/>
    </row>
    <row r="243" spans="2:9" x14ac:dyDescent="0.25">
      <c r="B243" s="60"/>
      <c r="C243" s="60"/>
      <c r="D243" s="60"/>
      <c r="E243" s="60"/>
      <c r="F243" s="60"/>
      <c r="G243" s="60"/>
      <c r="H243" s="60"/>
      <c r="I243" s="60"/>
    </row>
    <row r="244" spans="2:9" x14ac:dyDescent="0.25">
      <c r="B244" s="60"/>
      <c r="C244" s="60"/>
      <c r="D244" s="60"/>
      <c r="E244" s="60"/>
      <c r="F244" s="60"/>
      <c r="G244" s="60"/>
      <c r="H244" s="60"/>
      <c r="I244" s="60"/>
    </row>
    <row r="245" spans="2:9" x14ac:dyDescent="0.25">
      <c r="B245" s="60"/>
      <c r="C245" s="60"/>
      <c r="D245" s="60"/>
      <c r="E245" s="60"/>
      <c r="F245" s="60"/>
      <c r="G245" s="60"/>
      <c r="H245" s="60"/>
      <c r="I245" s="60"/>
    </row>
    <row r="246" spans="2:9" x14ac:dyDescent="0.25">
      <c r="B246" s="60"/>
      <c r="C246" s="60"/>
      <c r="D246" s="60"/>
      <c r="E246" s="60"/>
      <c r="F246" s="60"/>
      <c r="G246" s="60"/>
      <c r="H246" s="60"/>
      <c r="I246" s="60"/>
    </row>
    <row r="247" spans="2:9" x14ac:dyDescent="0.25">
      <c r="B247" s="60"/>
      <c r="C247" s="60"/>
      <c r="D247" s="60"/>
      <c r="E247" s="60"/>
      <c r="F247" s="60"/>
      <c r="G247" s="60"/>
      <c r="H247" s="60"/>
      <c r="I247" s="60"/>
    </row>
    <row r="248" spans="2:9" x14ac:dyDescent="0.25">
      <c r="B248" s="60"/>
      <c r="C248" s="60"/>
      <c r="D248" s="60"/>
      <c r="E248" s="60"/>
      <c r="F248" s="60"/>
      <c r="G248" s="60"/>
      <c r="H248" s="60"/>
      <c r="I248" s="60"/>
    </row>
    <row r="249" spans="2:9" x14ac:dyDescent="0.25">
      <c r="B249" s="60"/>
      <c r="C249" s="60"/>
      <c r="D249" s="60"/>
      <c r="E249" s="60"/>
      <c r="F249" s="60"/>
      <c r="G249" s="60"/>
      <c r="H249" s="60"/>
      <c r="I249" s="60"/>
    </row>
    <row r="250" spans="2:9" ht="25.5" customHeight="1" x14ac:dyDescent="0.25">
      <c r="B250" s="60"/>
      <c r="C250" s="60"/>
      <c r="D250" s="60"/>
      <c r="E250" s="60"/>
      <c r="F250" s="60"/>
      <c r="G250" s="60"/>
      <c r="H250" s="60"/>
      <c r="I250" s="60"/>
    </row>
    <row r="251" spans="2:9" x14ac:dyDescent="0.25">
      <c r="B251" s="60"/>
      <c r="C251" s="60"/>
      <c r="D251" s="60"/>
      <c r="E251" s="60"/>
      <c r="F251" s="60"/>
      <c r="G251" s="60"/>
      <c r="H251" s="60"/>
      <c r="I251" s="60"/>
    </row>
    <row r="252" spans="2:9" x14ac:dyDescent="0.25">
      <c r="B252" s="60"/>
      <c r="C252" s="60"/>
      <c r="D252" s="60"/>
      <c r="E252" s="60"/>
      <c r="F252" s="60"/>
      <c r="G252" s="60"/>
      <c r="H252" s="60"/>
      <c r="I252" s="60"/>
    </row>
    <row r="253" spans="2:9" ht="14.25" customHeight="1" x14ac:dyDescent="0.25">
      <c r="B253" s="60"/>
      <c r="C253" s="60"/>
      <c r="D253" s="60"/>
      <c r="E253" s="60"/>
      <c r="F253" s="60"/>
      <c r="G253" s="60"/>
      <c r="H253" s="60"/>
      <c r="I253" s="60"/>
    </row>
    <row r="254" spans="2:9" x14ac:dyDescent="0.25">
      <c r="B254" s="60"/>
      <c r="C254" s="60"/>
      <c r="D254" s="60"/>
      <c r="E254" s="60"/>
      <c r="F254" s="60"/>
      <c r="G254" s="60"/>
      <c r="H254" s="60"/>
      <c r="I254" s="60"/>
    </row>
    <row r="255" spans="2:9" x14ac:dyDescent="0.25">
      <c r="B255" s="60"/>
      <c r="C255" s="60"/>
      <c r="D255" s="60"/>
      <c r="E255" s="60"/>
      <c r="F255" s="60"/>
      <c r="G255" s="60"/>
      <c r="H255" s="60"/>
      <c r="I255" s="60"/>
    </row>
    <row r="256" spans="2:9" x14ac:dyDescent="0.25">
      <c r="B256" s="60"/>
      <c r="C256" s="60"/>
      <c r="D256" s="60"/>
      <c r="E256" s="60"/>
      <c r="F256" s="60"/>
      <c r="G256" s="60"/>
      <c r="H256" s="60"/>
      <c r="I256" s="60"/>
    </row>
    <row r="257" spans="2:9" ht="14.25" customHeight="1" x14ac:dyDescent="0.25">
      <c r="B257" s="60"/>
      <c r="C257" s="60"/>
      <c r="D257" s="60"/>
      <c r="E257" s="60"/>
      <c r="F257" s="60"/>
      <c r="G257" s="60"/>
      <c r="H257" s="60"/>
      <c r="I257" s="60"/>
    </row>
    <row r="258" spans="2:9" x14ac:dyDescent="0.25">
      <c r="B258" s="60"/>
      <c r="C258" s="60"/>
      <c r="D258" s="60"/>
      <c r="E258" s="60"/>
      <c r="F258" s="60"/>
      <c r="G258" s="60"/>
      <c r="H258" s="60"/>
      <c r="I258" s="60"/>
    </row>
    <row r="259" spans="2:9" x14ac:dyDescent="0.25">
      <c r="B259" s="60"/>
      <c r="C259" s="60"/>
      <c r="D259" s="60"/>
      <c r="E259" s="60"/>
      <c r="F259" s="60"/>
      <c r="G259" s="60"/>
      <c r="H259" s="60"/>
      <c r="I259" s="60"/>
    </row>
    <row r="260" spans="2:9" x14ac:dyDescent="0.25">
      <c r="B260" s="60"/>
      <c r="C260" s="60"/>
      <c r="D260" s="60"/>
      <c r="E260" s="60"/>
      <c r="F260" s="60"/>
      <c r="G260" s="60"/>
      <c r="H260" s="60"/>
      <c r="I260" s="60"/>
    </row>
    <row r="261" spans="2:9" x14ac:dyDescent="0.25">
      <c r="B261" s="60"/>
      <c r="C261" s="60"/>
      <c r="D261" s="60"/>
      <c r="E261" s="60"/>
      <c r="F261" s="60"/>
      <c r="G261" s="60"/>
      <c r="H261" s="60"/>
      <c r="I261" s="60"/>
    </row>
    <row r="262" spans="2:9" ht="38.25" customHeight="1" x14ac:dyDescent="0.25">
      <c r="B262" s="60"/>
      <c r="C262" s="60"/>
      <c r="D262" s="60"/>
      <c r="E262" s="60"/>
      <c r="F262" s="60"/>
      <c r="G262" s="60"/>
      <c r="H262" s="60"/>
      <c r="I262" s="60"/>
    </row>
    <row r="263" spans="2:9" x14ac:dyDescent="0.25">
      <c r="B263" s="60"/>
      <c r="C263" s="60"/>
      <c r="D263" s="60"/>
      <c r="E263" s="60"/>
      <c r="F263" s="60"/>
      <c r="G263" s="60"/>
      <c r="H263" s="60"/>
      <c r="I263" s="60"/>
    </row>
    <row r="264" spans="2:9" x14ac:dyDescent="0.25">
      <c r="B264" s="60"/>
      <c r="C264" s="60"/>
      <c r="D264" s="60"/>
      <c r="E264" s="60"/>
      <c r="F264" s="60"/>
      <c r="G264" s="60"/>
      <c r="H264" s="60"/>
      <c r="I264" s="60"/>
    </row>
    <row r="265" spans="2:9" x14ac:dyDescent="0.25">
      <c r="B265" s="60"/>
      <c r="C265" s="60"/>
      <c r="D265" s="60"/>
      <c r="E265" s="60"/>
      <c r="F265" s="60"/>
      <c r="G265" s="60"/>
      <c r="H265" s="60"/>
      <c r="I265" s="60"/>
    </row>
    <row r="266" spans="2:9" x14ac:dyDescent="0.25">
      <c r="B266" s="60"/>
      <c r="C266" s="60"/>
      <c r="D266" s="60"/>
      <c r="E266" s="60"/>
      <c r="F266" s="60"/>
      <c r="G266" s="60"/>
      <c r="H266" s="60"/>
      <c r="I266" s="60"/>
    </row>
    <row r="267" spans="2:9" x14ac:dyDescent="0.25">
      <c r="B267" s="60"/>
      <c r="C267" s="60"/>
      <c r="D267" s="60"/>
      <c r="E267" s="60"/>
      <c r="F267" s="60"/>
      <c r="G267" s="60"/>
      <c r="H267" s="60"/>
      <c r="I267" s="60"/>
    </row>
    <row r="268" spans="2:9" x14ac:dyDescent="0.25">
      <c r="B268" s="60"/>
      <c r="C268" s="60"/>
      <c r="D268" s="60"/>
      <c r="E268" s="60"/>
      <c r="F268" s="60"/>
      <c r="G268" s="60"/>
      <c r="H268" s="60"/>
      <c r="I268" s="60"/>
    </row>
    <row r="269" spans="2:9" x14ac:dyDescent="0.25">
      <c r="B269" s="60"/>
      <c r="C269" s="60"/>
      <c r="D269" s="60"/>
      <c r="E269" s="60"/>
      <c r="F269" s="60"/>
      <c r="G269" s="60"/>
      <c r="H269" s="60"/>
      <c r="I269" s="60"/>
    </row>
    <row r="270" spans="2:9" x14ac:dyDescent="0.25">
      <c r="B270" s="60"/>
      <c r="C270" s="60"/>
      <c r="D270" s="60"/>
      <c r="E270" s="60"/>
      <c r="F270" s="60"/>
      <c r="G270" s="60"/>
      <c r="H270" s="60"/>
      <c r="I270" s="60"/>
    </row>
    <row r="271" spans="2:9" x14ac:dyDescent="0.25">
      <c r="B271" s="60"/>
      <c r="C271" s="60"/>
      <c r="D271" s="60"/>
      <c r="E271" s="60"/>
      <c r="F271" s="60"/>
      <c r="G271" s="60"/>
      <c r="H271" s="60"/>
      <c r="I271" s="60"/>
    </row>
    <row r="272" spans="2:9" x14ac:dyDescent="0.25">
      <c r="B272" s="60"/>
      <c r="C272" s="60"/>
      <c r="D272" s="60"/>
      <c r="E272" s="60"/>
      <c r="F272" s="60"/>
      <c r="G272" s="60"/>
      <c r="H272" s="60"/>
      <c r="I272" s="60"/>
    </row>
    <row r="273" spans="2:9" ht="14.25" customHeight="1" x14ac:dyDescent="0.25">
      <c r="B273" s="60"/>
      <c r="C273" s="60"/>
      <c r="D273" s="60"/>
      <c r="E273" s="60"/>
      <c r="F273" s="60"/>
      <c r="G273" s="60"/>
      <c r="H273" s="60"/>
      <c r="I273" s="60"/>
    </row>
    <row r="274" spans="2:9" x14ac:dyDescent="0.25">
      <c r="B274" s="60"/>
      <c r="C274" s="60"/>
      <c r="D274" s="60"/>
      <c r="E274" s="60"/>
      <c r="F274" s="60"/>
      <c r="G274" s="60"/>
      <c r="H274" s="60"/>
      <c r="I274" s="60"/>
    </row>
    <row r="275" spans="2:9" x14ac:dyDescent="0.25">
      <c r="B275" s="60"/>
      <c r="C275" s="60"/>
      <c r="D275" s="60"/>
      <c r="E275" s="60"/>
      <c r="F275" s="60"/>
      <c r="G275" s="60"/>
      <c r="H275" s="60"/>
      <c r="I275" s="60"/>
    </row>
    <row r="276" spans="2:9" x14ac:dyDescent="0.25">
      <c r="B276" s="60"/>
      <c r="C276" s="60"/>
      <c r="D276" s="60"/>
      <c r="E276" s="60"/>
      <c r="F276" s="60"/>
      <c r="G276" s="60"/>
      <c r="H276" s="60"/>
      <c r="I276" s="60"/>
    </row>
    <row r="277" spans="2:9" ht="14.25" customHeight="1" x14ac:dyDescent="0.25">
      <c r="B277" s="60"/>
      <c r="C277" s="60"/>
      <c r="D277" s="60"/>
      <c r="E277" s="60"/>
      <c r="F277" s="60"/>
      <c r="G277" s="60"/>
      <c r="H277" s="60"/>
      <c r="I277" s="60"/>
    </row>
    <row r="278" spans="2:9" x14ac:dyDescent="0.25">
      <c r="B278" s="60"/>
      <c r="C278" s="60"/>
      <c r="D278" s="60"/>
      <c r="E278" s="60"/>
      <c r="F278" s="60"/>
      <c r="G278" s="60"/>
      <c r="H278" s="60"/>
      <c r="I278" s="60"/>
    </row>
    <row r="279" spans="2:9" x14ac:dyDescent="0.25">
      <c r="B279" s="60"/>
      <c r="C279" s="60"/>
      <c r="D279" s="60"/>
      <c r="E279" s="60"/>
      <c r="F279" s="60"/>
      <c r="G279" s="60"/>
      <c r="H279" s="60"/>
      <c r="I279" s="60"/>
    </row>
    <row r="280" spans="2:9" x14ac:dyDescent="0.25">
      <c r="B280" s="60"/>
      <c r="C280" s="60"/>
      <c r="D280" s="60"/>
      <c r="E280" s="60"/>
      <c r="F280" s="60"/>
      <c r="G280" s="60"/>
      <c r="H280" s="60"/>
      <c r="I280" s="60"/>
    </row>
    <row r="281" spans="2:9" x14ac:dyDescent="0.25">
      <c r="B281" s="60"/>
      <c r="C281" s="60"/>
      <c r="D281" s="60"/>
      <c r="E281" s="60"/>
      <c r="F281" s="60"/>
      <c r="G281" s="60"/>
      <c r="H281" s="60"/>
      <c r="I281" s="60"/>
    </row>
    <row r="282" spans="2:9" x14ac:dyDescent="0.25">
      <c r="B282" s="60"/>
      <c r="C282" s="60"/>
      <c r="D282" s="60"/>
      <c r="E282" s="60"/>
      <c r="F282" s="60"/>
      <c r="G282" s="60"/>
      <c r="H282" s="60"/>
      <c r="I282" s="60"/>
    </row>
    <row r="283" spans="2:9" x14ac:dyDescent="0.25">
      <c r="B283" s="60"/>
      <c r="C283" s="60"/>
      <c r="D283" s="60"/>
      <c r="E283" s="60"/>
      <c r="F283" s="60"/>
      <c r="G283" s="60"/>
      <c r="H283" s="60"/>
      <c r="I283" s="60"/>
    </row>
    <row r="292" ht="14.25" customHeight="1" x14ac:dyDescent="0.25"/>
    <row r="296" ht="14.25" customHeight="1" x14ac:dyDescent="0.25"/>
    <row r="300" ht="38.25" customHeight="1" x14ac:dyDescent="0.25"/>
    <row r="301" ht="38.25" customHeight="1" x14ac:dyDescent="0.25"/>
    <row r="308" ht="25.5" customHeight="1" x14ac:dyDescent="0.25"/>
    <row r="311" ht="14.25" customHeight="1" x14ac:dyDescent="0.25"/>
    <row r="312" ht="14.25" customHeight="1" x14ac:dyDescent="0.25"/>
    <row r="315" ht="14.25" customHeight="1" x14ac:dyDescent="0.25"/>
    <row r="316" ht="14.25" customHeight="1" x14ac:dyDescent="0.25"/>
    <row r="331" ht="14.25" customHeight="1" x14ac:dyDescent="0.25"/>
    <row r="335" ht="14.25" customHeight="1" x14ac:dyDescent="0.25"/>
    <row r="339" ht="38.25" customHeight="1" x14ac:dyDescent="0.25"/>
    <row r="350" ht="14.25" customHeight="1" x14ac:dyDescent="0.25"/>
    <row r="354" ht="14.25" customHeight="1" x14ac:dyDescent="0.25"/>
  </sheetData>
  <mergeCells count="64">
    <mergeCell ref="C20:D20"/>
    <mergeCell ref="B7:C7"/>
    <mergeCell ref="B9:D9"/>
    <mergeCell ref="C12:D12"/>
    <mergeCell ref="C13:D13"/>
    <mergeCell ref="B14:B19"/>
    <mergeCell ref="C41:D41"/>
    <mergeCell ref="C21:D21"/>
    <mergeCell ref="C22:D22"/>
    <mergeCell ref="C23:D23"/>
    <mergeCell ref="B25:D25"/>
    <mergeCell ref="B26:D26"/>
    <mergeCell ref="B27:D27"/>
    <mergeCell ref="C31:D31"/>
    <mergeCell ref="C32:D32"/>
    <mergeCell ref="B33:B38"/>
    <mergeCell ref="C39:D39"/>
    <mergeCell ref="C40:D40"/>
    <mergeCell ref="C61:D61"/>
    <mergeCell ref="C42:D42"/>
    <mergeCell ref="B44:D44"/>
    <mergeCell ref="B45:D45"/>
    <mergeCell ref="B46:D46"/>
    <mergeCell ref="B48:D48"/>
    <mergeCell ref="C50:D50"/>
    <mergeCell ref="C51:D51"/>
    <mergeCell ref="B52:B57"/>
    <mergeCell ref="C58:D58"/>
    <mergeCell ref="C59:D59"/>
    <mergeCell ref="C60:D60"/>
    <mergeCell ref="B94:D94"/>
    <mergeCell ref="B63:D63"/>
    <mergeCell ref="B64:D64"/>
    <mergeCell ref="B65:D65"/>
    <mergeCell ref="C80:D80"/>
    <mergeCell ref="C81:D81"/>
    <mergeCell ref="B82:B87"/>
    <mergeCell ref="C88:D88"/>
    <mergeCell ref="C89:D89"/>
    <mergeCell ref="C90:D90"/>
    <mergeCell ref="C91:D91"/>
    <mergeCell ref="B93:D93"/>
    <mergeCell ref="B116:D116"/>
    <mergeCell ref="B95:D95"/>
    <mergeCell ref="C99:D99"/>
    <mergeCell ref="C100:D100"/>
    <mergeCell ref="B101:B106"/>
    <mergeCell ref="C107:D107"/>
    <mergeCell ref="C108:D108"/>
    <mergeCell ref="C109:D109"/>
    <mergeCell ref="C110:D110"/>
    <mergeCell ref="B112:D112"/>
    <mergeCell ref="B113:D113"/>
    <mergeCell ref="B114:D114"/>
    <mergeCell ref="C130:D130"/>
    <mergeCell ref="B132:D132"/>
    <mergeCell ref="B133:D133"/>
    <mergeCell ref="B134:D134"/>
    <mergeCell ref="C119:D119"/>
    <mergeCell ref="C120:D120"/>
    <mergeCell ref="B121:B126"/>
    <mergeCell ref="C127:D127"/>
    <mergeCell ref="C128:D128"/>
    <mergeCell ref="C129:D129"/>
  </mergeCells>
  <dataValidations count="2">
    <dataValidation type="list" allowBlank="1" showInputMessage="1" showErrorMessage="1" sqref="C129:D129 C41:D41 C60:D60 C90:D90 C109:D109 C22:D22">
      <formula1>#REF!</formula1>
    </dataValidation>
    <dataValidation type="list" allowBlank="1" showInputMessage="1" showErrorMessage="1" sqref="C130 C42 C61 C91 C110 C23">
      <formula1>#REF!</formula1>
    </dataValidation>
  </dataValidations>
  <pageMargins left="0" right="0" top="0" bottom="0" header="0.31496062992125984" footer="0.31496062992125984"/>
  <pageSetup scale="60"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NTzsN++xMdUhsSZat88AFeBlF8bhzkByCxhdpfkJTCs=</DigestValue>
    </Reference>
    <Reference Type="http://www.w3.org/2000/09/xmldsig#Object" URI="#idOfficeObject">
      <DigestMethod Algorithm="http://www.w3.org/2001/04/xmlenc#sha256"/>
      <DigestValue>uNeaTynKCjDUXnJgpkdwRFiJBGWm6BNR0fQ5/URQ62s=</DigestValue>
    </Reference>
    <Reference Type="http://uri.etsi.org/01903#SignedProperties" URI="#idSignedProperties">
      <Transforms>
        <Transform Algorithm="http://www.w3.org/TR/2001/REC-xml-c14n-20010315"/>
      </Transforms>
      <DigestMethod Algorithm="http://www.w3.org/2001/04/xmlenc#sha256"/>
      <DigestValue>D85f4BTT2Qn3Pt1QXYDHnKwrD4auZ2uvaqVnQ7gOQHQ=</DigestValue>
    </Reference>
    <Reference Type="http://www.w3.org/2000/09/xmldsig#Object" URI="#idValidSigLnImg">
      <DigestMethod Algorithm="http://www.w3.org/2001/04/xmlenc#sha256"/>
      <DigestValue>wOWGJN5kdzwyxUnu6zaa94K06See7fdwP7zh/RqKFw0=</DigestValue>
    </Reference>
    <Reference Type="http://www.w3.org/2000/09/xmldsig#Object" URI="#idInvalidSigLnImg">
      <DigestMethod Algorithm="http://www.w3.org/2001/04/xmlenc#sha256"/>
      <DigestValue>YAgSzame01Kmiz895FOFECtptr+/I3q3BB7j4T83Aws=</DigestValue>
    </Reference>
  </SignedInfo>
  <SignatureValue>VW3XZ7yd/RPL7KfpuqcLDOxw/AQOnOo0hKh02Y1a1TCl6VIzAB/Q2O4m0wwvIECEcf5byrN0bweN
7Mk7g4YlmG0qtkYCDsHRvxUd7IxxFRx4F9t9US21ARbd0Ms1DSuEHDOX13RgF6Uuqqb4lDTqDIxa
YJ27pCHzpXcXIhGHOR7f4V6rMPq78wzqGEkQ7SSy3axB5bTLmAKx5HXNTkhNGcbKsd9VqL7S7Bm6
sVnS+dAeLfYnnGDGYzQlvWCQPIWcPWd3xMA0X4Et0QyRe10wHa1/RsRPLZgQ/Qu8XcUus/D0/LfY
7S+Z0TjeQm6SCeJjLT5LxJUp5MEE2X34O3dZlg==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I2S7EP111F/SiLcqTYO+C5zpRSOd8q26o2xnzwa2qEc=</DigestValue>
      </Reference>
      <Reference URI="/xl/comments1.xml?ContentType=application/vnd.openxmlformats-officedocument.spreadsheetml.comments+xml">
        <DigestMethod Algorithm="http://www.w3.org/2001/04/xmlenc#sha256"/>
        <DigestValue>7iVGOjbXoHjpv3w9jiKEZ3oVlaGmH8XGLc//AqM2grA=</DigestValue>
      </Reference>
      <Reference URI="/xl/comments2.xml?ContentType=application/vnd.openxmlformats-officedocument.spreadsheetml.comments+xml">
        <DigestMethod Algorithm="http://www.w3.org/2001/04/xmlenc#sha256"/>
        <DigestValue>g5ITDbwSQp5x+oAIpV3ijLDcTG5VJYc7HiBmhD9rXcI=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8gadrt+EdE8Vo+NFnKoCvgovY6oJ0dW25DLb7cxEtMc=</DigestValue>
      </Reference>
      <Reference URI="/xl/drawings/drawing2.xml?ContentType=application/vnd.openxmlformats-officedocument.drawing+xml">
        <DigestMethod Algorithm="http://www.w3.org/2001/04/xmlenc#sha256"/>
        <DigestValue>DpupU+iga5jZroVLaL4+kyoPXrGSqlcMo3LqN0NT7DE=</DigestValue>
      </Reference>
      <Reference URI="/xl/drawings/drawing3.xml?ContentType=application/vnd.openxmlformats-officedocument.drawing+xml">
        <DigestMethod Algorithm="http://www.w3.org/2001/04/xmlenc#sha256"/>
        <DigestValue>i6VeKyRJxExXnyDlcOBLLaB4hzVrTNrHZa8f3KqKumM=</DigestValue>
      </Reference>
      <Reference URI="/xl/drawings/vmlDrawing1.vml?ContentType=application/vnd.openxmlformats-officedocument.vmlDrawing">
        <DigestMethod Algorithm="http://www.w3.org/2001/04/xmlenc#sha256"/>
        <DigestValue>tPdPu8JygsCrVKWPIEfdmAepjoJxBXikfVsBnVj68mE=</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LASGlD4nKMQGkjZoRsxyfHsmMq4zfQ3XHLTGiHOSYzE=</DigestValue>
      </Reference>
      <Reference URI="/xl/drawings/vmlDrawing4.vml?ContentType=application/vnd.openxmlformats-officedocument.vmlDrawing">
        <DigestMethod Algorithm="http://www.w3.org/2001/04/xmlenc#sha256"/>
        <DigestValue>Eut7ppXIls7pRrkCO5sfgYtwnDkyUVKnygWiilOWbsE=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38LyAd776NrtKK56K2p23fa8aLVytxoKwyR/EGK/jPU=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Ak+52FKi+UEgrkOa23LC0SibP38t+VoLI7SKVw36otk=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724Lj13ZuZwpGW5nbASdgPW5zCMUMpikFPVPz2yyKfQ=</DigestValue>
      </Reference>
      <Reference URI="/xl/media/image10.jpeg?ContentType=image/jpeg">
        <DigestMethod Algorithm="http://www.w3.org/2001/04/xmlenc#sha256"/>
        <DigestValue>P0Ji5xd9ZnRQb6T9vRrNPtAcMVHgE3+CwHXW266QCZ4=</DigestValue>
      </Reference>
      <Reference URI="/xl/media/image2.emf?ContentType=image/x-emf">
        <DigestMethod Algorithm="http://www.w3.org/2001/04/xmlenc#sha256"/>
        <DigestValue>XZy/uR2uQAC/4DN1xjR64DjkLvl0mvQqYzRnpg6NINk=</DigestValue>
      </Reference>
      <Reference URI="/xl/media/image3.emf?ContentType=image/x-emf">
        <DigestMethod Algorithm="http://www.w3.org/2001/04/xmlenc#sha256"/>
        <DigestValue>K7qT0TB7H2XXdACHbj6XeMilKyGS4gWkvD7S2wV4Ndc=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jHQosthzYqeUQgLdqjdRIJYg5W39auCl4Y4+GDkO7lM=</DigestValue>
      </Reference>
      <Reference URI="/xl/sharedStrings.xml?ContentType=application/vnd.openxmlformats-officedocument.spreadsheetml.sharedStrings+xml">
        <DigestMethod Algorithm="http://www.w3.org/2001/04/xmlenc#sha256"/>
        <DigestValue>g4nu+2EWezs3LiMf8L0fZRJx/NeDL4dCze1C8tQi8zI=</DigestValue>
      </Reference>
      <Reference URI="/xl/styles.xml?ContentType=application/vnd.openxmlformats-officedocument.spreadsheetml.styles+xml">
        <DigestMethod Algorithm="http://www.w3.org/2001/04/xmlenc#sha256"/>
        <DigestValue>PZhh3zOIndi0jZAuhLSzRL4vThrxO1/Ba3lCNFT94Eg=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qW6V/evfIXip4VfcSs2pVvVLhpZceBVX6Wv6r75pnwo=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fTAUjARZTyjpZ8+5x5zGJFwfGjZx1PiFuih/gD2bdws=</DigestValue>
      </Reference>
      <Reference URI="/xl/worksheets/sheet2.xml?ContentType=application/vnd.openxmlformats-officedocument.spreadsheetml.worksheet+xml">
        <DigestMethod Algorithm="http://www.w3.org/2001/04/xmlenc#sha256"/>
        <DigestValue>s46oqWYhbVlaP6pCtSQhWwF+vKjemAmjLcT2uBrebdU=</DigestValue>
      </Reference>
      <Reference URI="/xl/worksheets/sheet3.xml?ContentType=application/vnd.openxmlformats-officedocument.spreadsheetml.worksheet+xml">
        <DigestMethod Algorithm="http://www.w3.org/2001/04/xmlenc#sha256"/>
        <DigestValue>dSl3aKYAirNFosmLvtY1jEOyUnDfIbw0tuRHRs8yrSk=</DigestValue>
      </Reference>
      <Reference URI="/xl/worksheets/sheet4.xml?ContentType=application/vnd.openxmlformats-officedocument.spreadsheetml.worksheet+xml">
        <DigestMethod Algorithm="http://www.w3.org/2001/04/xmlenc#sha256"/>
        <DigestValue>079aE91A60d7DIRvts07Pv0YgIIr7qQ+8nV3aPiLr/8=</DigestValue>
      </Reference>
    </Manifest>
    <SignatureProperties>
      <SignatureProperty Id="idSignatureTime" Target="#idPackageSignature">
        <mdssi:SignatureTime xmlns:mdssi="http://schemas.openxmlformats.org/package/2006/digital-signature">
          <mdssi:Format>YYYY-MM-DDThh:mm:ssTZD</mdssi:Format>
          <mdssi:Value>2017-01-18T17:13:42Z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4P///////////////////////////////////+D////////////////////////////////////g////////////////////////////////////4P///////////////////////////////////+D////////////////////////////////////g////////////////////////////////////4P///////////////////////////////////+D////////////////////////////////////gAP//////////////////////////////////4AD//////////////////////////////////+D////////////////////////////////////g////////////////////////////////////4P///////////////////////////////////+D////////////////////////////////////g////////////////////////////////////4P///////////////////////////////////+D////////////////////////////////////g////////////////////////////////////4P///////////////////////////////////+D////////////////////////////////////g////////////////////////////////////4P///////////////////////////////////+D////////////////////////////////////g////////////////////////////////////4P///////////////////////////////////+D////////////////////////////////////g////////////////////////////////////4P///////////////////////////////////+D////////////////////////////////////g////////////////////////////////////4P///////////////////////////////////+D////////////////////////////////////g////////////////////////////////////4P///////////////////////////////////+D////////////////////////////////////g////////////////////////////////////4P///////////////////////////////////+D////////////////////////////////////g////////////////////////////////////4P///////////////////////////////////+D////////////////////////////////////g////////////////////////////////////4P///////////////////////////////////+D////////////////////////////////////g////////////////////////////////////4P///////////////////////////////////+D////////////////////////////////////g////////////////////////////////////4P///////////////////////////////////+D////////////////////////////////////g////////////////////////////////////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2017-01-18T17:13:42Z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bYQHAhPAFeGe0aIYI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Jj8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qj0qhn+nbp2b4kpEJUPAUYAAAAA2EBwIfSvNADsGCGGIgCKAUmMKRC0rjQAAAAAABDJSgb0rzQAJIiAEvyuNADZiykQUwBlAGcAbwBlACAAVQBJAAAAAAD1iykQzK80AOEAAAB0rjQAS+TZDxCx2xXhAAAAAQAAAMb0qhkAADQA6uPZDwQAAAAFAAAAAAAAAAAAAAAAAAAAxvSqGYCwNAAliykQ8HRUBgQAAAAQyUoGAAAAAEmLKRAAAAAAAABlAGcAbwBlACAAVQBJAAAAChNQrzQAUK80AOEAAADsrjQAAAAAAKj0qh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3UOiL+BmayGGthDPSpnEAeZGzsh4ekyqA+mPDnxneIk=</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4rYH2Hw7JvoGzviS2YUHFFMHjfxZ5AdrYp8WUoBNu84=</DigestValue>
    </Reference>
    <Reference Type="http://www.w3.org/2000/09/xmldsig#Object" URI="#idValidSigLnImg">
      <DigestMethod Algorithm="http://www.w3.org/2001/04/xmlenc#sha256"/>
      <DigestValue>PbgqxNE/d6QBk1wCz2vmDMqGVO0INr7bsSuhJ7sG/Jo=</DigestValue>
    </Reference>
    <Reference Type="http://www.w3.org/2000/09/xmldsig#Object" URI="#idInvalidSigLnImg">
      <DigestMethod Algorithm="http://www.w3.org/2001/04/xmlenc#sha256"/>
      <DigestValue>zpBYzp7Y0au/Cquaay5vi48ygivHRoMC3S17kTrZmKE=</DigestValue>
    </Reference>
  </SignedInfo>
  <SignatureValue>W/RVpwhHQJL1ifpil+1N1DkjUml/przJz9/4BMPFvoAysRySE7NMw3TIREG/Ct3mTLUQV3hSRZj7
i3n8nWx5Dk3IzX0hwwq2pYlslgskfY6WbVKa0b9hLxCO5rTR1AYRvF5fznIrxlxzLrLwMSTP9qau
NhlaIcCg6ICF/N58QrHvzqv1xdlIHjGeQqgQAPVRFWg/GaoMD/sBBKwaB/tdEENfxIiqDxYUUfKF
YdHaT8fmdIZS8bMKi+zX71rthKCGkS+4y2ErtyVFWVTvPIJr3NELJ4FWkdBT40OlfK+JGlwGE7DE
ktSJh2Aj4rkWexV7E1lUMrhIYVjgUIEyT/x1bA==</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I2S7EP111F/SiLcqTYO+C5zpRSOd8q26o2xnzwa2qEc=</DigestValue>
      </Reference>
      <Reference URI="/xl/comments1.xml?ContentType=application/vnd.openxmlformats-officedocument.spreadsheetml.comments+xml">
        <DigestMethod Algorithm="http://www.w3.org/2001/04/xmlenc#sha256"/>
        <DigestValue>7iVGOjbXoHjpv3w9jiKEZ3oVlaGmH8XGLc//AqM2grA=</DigestValue>
      </Reference>
      <Reference URI="/xl/comments2.xml?ContentType=application/vnd.openxmlformats-officedocument.spreadsheetml.comments+xml">
        <DigestMethod Algorithm="http://www.w3.org/2001/04/xmlenc#sha256"/>
        <DigestValue>g5ITDbwSQp5x+oAIpV3ijLDcTG5VJYc7HiBmhD9rXcI=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8gadrt+EdE8Vo+NFnKoCvgovY6oJ0dW25DLb7cxEtMc=</DigestValue>
      </Reference>
      <Reference URI="/xl/drawings/drawing2.xml?ContentType=application/vnd.openxmlformats-officedocument.drawing+xml">
        <DigestMethod Algorithm="http://www.w3.org/2001/04/xmlenc#sha256"/>
        <DigestValue>DpupU+iga5jZroVLaL4+kyoPXrGSqlcMo3LqN0NT7DE=</DigestValue>
      </Reference>
      <Reference URI="/xl/drawings/drawing3.xml?ContentType=application/vnd.openxmlformats-officedocument.drawing+xml">
        <DigestMethod Algorithm="http://www.w3.org/2001/04/xmlenc#sha256"/>
        <DigestValue>i6VeKyRJxExXnyDlcOBLLaB4hzVrTNrHZa8f3KqKumM=</DigestValue>
      </Reference>
      <Reference URI="/xl/drawings/vmlDrawing1.vml?ContentType=application/vnd.openxmlformats-officedocument.vmlDrawing">
        <DigestMethod Algorithm="http://www.w3.org/2001/04/xmlenc#sha256"/>
        <DigestValue>tPdPu8JygsCrVKWPIEfdmAepjoJxBXikfVsBnVj68mE=</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LASGlD4nKMQGkjZoRsxyfHsmMq4zfQ3XHLTGiHOSYzE=</DigestValue>
      </Reference>
      <Reference URI="/xl/drawings/vmlDrawing4.vml?ContentType=application/vnd.openxmlformats-officedocument.vmlDrawing">
        <DigestMethod Algorithm="http://www.w3.org/2001/04/xmlenc#sha256"/>
        <DigestValue>Eut7ppXIls7pRrkCO5sfgYtwnDkyUVKnygWiilOWbsE=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38LyAd776NrtKK56K2p23fa8aLVytxoKwyR/EGK/jPU=</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Ak+52FKi+UEgrkOa23LC0SibP38t+VoLI7SKVw36otk=</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724Lj13ZuZwpGW5nbASdgPW5zCMUMpikFPVPz2yyKfQ=</DigestValue>
      </Reference>
      <Reference URI="/xl/media/image10.jpeg?ContentType=image/jpeg">
        <DigestMethod Algorithm="http://www.w3.org/2001/04/xmlenc#sha256"/>
        <DigestValue>P0Ji5xd9ZnRQb6T9vRrNPtAcMVHgE3+CwHXW266QCZ4=</DigestValue>
      </Reference>
      <Reference URI="/xl/media/image2.emf?ContentType=image/x-emf">
        <DigestMethod Algorithm="http://www.w3.org/2001/04/xmlenc#sha256"/>
        <DigestValue>XZy/uR2uQAC/4DN1xjR64DjkLvl0mvQqYzRnpg6NINk=</DigestValue>
      </Reference>
      <Reference URI="/xl/media/image3.emf?ContentType=image/x-emf">
        <DigestMethod Algorithm="http://www.w3.org/2001/04/xmlenc#sha256"/>
        <DigestValue>K7qT0TB7H2XXdACHbj6XeMilKyGS4gWkvD7S2wV4Ndc=</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ybrSg0cGb47qLI26ywYBtUdyzhxVzhuLq80X9X2VZds=</DigestValue>
      </Reference>
      <Reference URI="/xl/printerSettings/printerSettings2.bin?ContentType=application/vnd.openxmlformats-officedocument.spreadsheetml.printerSettings">
        <DigestMethod Algorithm="http://www.w3.org/2001/04/xmlenc#sha256"/>
        <DigestValue>IJ8CfLrNRYFIE3cAtlaFXX3bEjWBNcLlX7c99FEPs4I=</DigestValue>
      </Reference>
      <Reference URI="/xl/printerSettings/printerSettings3.bin?ContentType=application/vnd.openxmlformats-officedocument.spreadsheetml.printerSettings">
        <DigestMethod Algorithm="http://www.w3.org/2001/04/xmlenc#sha256"/>
        <DigestValue>KVsj7DuG4tSqVybp8AfA09qy1kFIhC/KfvkCxIIr5Xs=</DigestValue>
      </Reference>
      <Reference URI="/xl/printerSettings/printerSettings4.bin?ContentType=application/vnd.openxmlformats-officedocument.spreadsheetml.printerSettings">
        <DigestMethod Algorithm="http://www.w3.org/2001/04/xmlenc#sha256"/>
        <DigestValue>jHQosthzYqeUQgLdqjdRIJYg5W39auCl4Y4+GDkO7lM=</DigestValue>
      </Reference>
      <Reference URI="/xl/sharedStrings.xml?ContentType=application/vnd.openxmlformats-officedocument.spreadsheetml.sharedStrings+xml">
        <DigestMethod Algorithm="http://www.w3.org/2001/04/xmlenc#sha256"/>
        <DigestValue>g4nu+2EWezs3LiMf8L0fZRJx/NeDL4dCze1C8tQi8zI=</DigestValue>
      </Reference>
      <Reference URI="/xl/styles.xml?ContentType=application/vnd.openxmlformats-officedocument.spreadsheetml.styles+xml">
        <DigestMethod Algorithm="http://www.w3.org/2001/04/xmlenc#sha256"/>
        <DigestValue>PZhh3zOIndi0jZAuhLSzRL4vThrxO1/Ba3lCNFT94Eg=</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qW6V/evfIXip4VfcSs2pVvVLhpZceBVX6Wv6r75pnwo=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fTAUjARZTyjpZ8+5x5zGJFwfGjZx1PiFuih/gD2bdws=</DigestValue>
      </Reference>
      <Reference URI="/xl/worksheets/sheet2.xml?ContentType=application/vnd.openxmlformats-officedocument.spreadsheetml.worksheet+xml">
        <DigestMethod Algorithm="http://www.w3.org/2001/04/xmlenc#sha256"/>
        <DigestValue>s46oqWYhbVlaP6pCtSQhWwF+vKjemAmjLcT2uBrebdU=</DigestValue>
      </Reference>
      <Reference URI="/xl/worksheets/sheet3.xml?ContentType=application/vnd.openxmlformats-officedocument.spreadsheetml.worksheet+xml">
        <DigestMethod Algorithm="http://www.w3.org/2001/04/xmlenc#sha256"/>
        <DigestValue>dSl3aKYAirNFosmLvtY1jEOyUnDfIbw0tuRHRs8yrSk=</DigestValue>
      </Reference>
      <Reference URI="/xl/worksheets/sheet4.xml?ContentType=application/vnd.openxmlformats-officedocument.spreadsheetml.worksheet+xml">
        <DigestMethod Algorithm="http://www.w3.org/2001/04/xmlenc#sha256"/>
        <DigestValue>079aE91A60d7DIRvts07Pv0YgIIr7qQ+8nV3aPiLr/8=</DigestValue>
      </Reference>
    </Manifest>
    <SignatureProperties>
      <SignatureProperty Id="idSignatureTime" Target="#idPackageSignature">
        <mdssi:SignatureTime xmlns:mdssi="http://schemas.openxmlformats.org/package/2006/digital-signature">
          <mdssi:Format>YYYY-MM-DDThh:mm:ssTZD</mdssi:Format>
          <mdssi:Value>2017-01-19T12:51:11Z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2017-01-19T12:51:11Z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IA+DudC8QAMgDIQzIAAQAAAOBdsgsAAAAAMJ62C8QAMgDIQzIAgKW2CwAAAAAwnrYL44XcZAMAAADshdxkAQAAAKhmtgtozQ1ljmjUZKwyLwCAAUZ2DlxBduBbQXasMi8AZAEAAHtiBXd7YgV3KEGRCwAIAAAAAgAAAAAAAMwyLwAQagV3AAAAAAAAAAAANC8ABgAAAPQzLwAGAAAAAAAAAAAAAAD0My8ABDMvAOLqBHcAAAAAAAIAAAAALwAGAAAA9DMvAAYAAABMEgZ3AAAAAAAAAAD0My8ABgAAAAAAAAAwMy8Aii4EdwAAAAAAAgAA9DMv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tBoD4//8AAAAAAAAAAAAAAAAAAAAAEANtBoD4//96lwAAAAAvAP48Tnc8OS8A9XFSd2xndgD+////jONNd/LgTXdUL7cLsBA1AJgttwvMMi8AEGoFdwAAAAAAAAAAADQvAAYAAAD0My8ABgAAAAIAAAAAAAAArC23C1A8sgusLbcLAAAAAFA8sgscMy8Ae2IFd3tiBXcAAAAAAAgAAAACAAAAAAAAJDMvABBqBXcAAAAAAAAAAFo0LwAHAAAATDQvAAcAAAAAAAAAAAAAAEw0LwBcMy8A4uoEdwAAAAAAAgAAAAAvAAcAAABMNC8ABwAAAEwSBncAAAAAAAAAAEw0LwAHAAAAAAAAAIgzLwCKLgR3AAAAAAACAABMNC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KUEfKQvAP+/3GQ4HJzcTByc3D6O6GSQNa0NAAAAAJZPIe8iAIoBIA0AhECkLwAUpC8AQKO2CyANAITUpi8ADY/oZCANAIQAAAAAMM+pBOgEmwTApS8AWNgNZc5W0QcAAAAAWNgNZSANAADMVtEHAQAAAAAAAAAHAAAAzFbRBwAAAAAAAAAASKQvAOJ53GQgAAAA/////wAAAAAAAAAAFQAAAAAAAABwAAAAAQAAAAEAAAAkAAAAJAAAABAAAAAAAAAAMM+pBOgEmwQBpAEA/////+lPCtkIpS8ACKUvANB46GQAAAAANKcvADDPqQTgeOhk6U8K2cSkL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G8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Bv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eYfxR3HqYqZhhLKmb//wAAAACudn5aAADcyi8ASAJBdgAAAABYZjQAMMovAFDzr3YAAAAAAABDaGFyVXBwZXJXAAFOd6h/FHccyy8AAAAAAIjKLwCAAUZ2DlxBduBbQXaIyi8AZAEAAHtiBXd7YgV3UAk2AAAIAAAAAgAAAAAAAKjKLwAQagV3AAAAAAAAAADiyy8ACQAAANDLLwAJAAAAAAAAAAAAAADQyy8A4MovAOLqBHcAAAAAAAIAAAAALwAJAAAA0MsvAAkAAABMEgZ3AAAAAAAAAADQyy8ACQAAAAAAAAAMyy8Aii4EdwAAAAAAAgAA0Msv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mH8Udx6mKmYYSypm//8AAAAArnZ+WgAA3MovAEgCQXYAAAAAWGY0ADDKLwBQ8692AAAAAAAAQ2hhclVwcGVyVwABTneofxR3HMsvAAAAAACIyi8AgAFGdg5cQXbgW0F2iMovAGQBAAB7YgV3e2IFd1AJNgAACAAAAAIAAAAAAACoyi8AEGoFdwAAAAAAAAAA4ssvAAkAAADQyy8ACQAAAAAAAAAAAAAA0MsvAODKLwDi6gR3AAAAAAACAAAAAC8ACQAAANDLLwAJAAAATBIGdwAAAAAAAAAA0MsvAAkAAAAAAAAADMsvAIouBHcAAAAAAAIAANDLLwAJAAAAZHYACAAAAAAlAAAADAAAAAEAAAAYAAAADAAAAP8AAAISAAAADAAAAAEAAAAeAAAAGAAAACoAAAAFAAAAhQAAABYAAAAlAAAADAAAAAEAAABUAAAAqAAAACsAAAAFAAAAgwAAABUAAAABAAAAqwoNQgAADUIrAAAABQAAAA8AAABMAAAAAAAAAAAAAAAAAAAA//////////9sAAAARgBpAHIAbQBhACAAbgBvACAAdgDhAGwAaQBkAGEAL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C8A/jxOdzw5LwD1cVJ3bGd2AP7///+M40138uBNd1QvtwuwEDUAmC23C8wyLwAQagV3AAAAAAAAAAAANC8ABgAAAPQzLwAGAAAAAgAAAAAAAACsLbcLUDyyC6wttwsAAAAAUDyyCxwzLwB7YgV3e2IFdwAAAAAACAAAAAIAAAAAAAAkMy8AEGoFdwAAAAAAAAAAWjQvAAcAAABMNC8ABwAAAAAAAAAAAAAATDQvAFwzLwDi6gR3AAAAAAACAAAAAC8ABwAAAEw0LwAHAAAATBIGdwAAAAAAAAAATDQvAAcAAAAAAAAAiDMvAIouBHcAAAAAAAIAAEw0L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IA+DudC8QAMgDIQzIAAQAAAOBdsgsAAAAAMJ62C8QAMgDIQzIAgKW2CwAAAAAwnrYL44XcZAMAAADshdxkAQAAAKhmtgtozQ1ljmjUZKwyLwCAAUZ2DlxBduBbQXasMi8AZAEAAHtiBXd7YgV3KEGRCwAIAAAAAgAAAAAAAMwyLwAQagV3AAAAAAAAAAAANC8ABgAAAPQzLwAGAAAAAAAAAAAAAAD0My8ABDMvAOLqBHcAAAAAAAIAAAAALwAGAAAA9DMvAAYAAABMEgZ3AAAAAAAAAAD0My8ABgAAAAAAAAAwMy8Aii4EdwAAAAAAAgAA9DMv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pBAAAAACYZ5cL/p1Bdtis/2VpYAFOkDWtDQAAAACeUCHuIgCKAeyjLwBe9MplbKQvAAAAAAAwz6kErKUvACSIgBK0pC8AUwBlAGcAbwBlACAAVQBJAAAAAAAAAAAAJeTKZeEAAAAopC8AmjPpZLgvtwvhAAAAAQAAALZnlwsAAC8AOjPpZAQAAAAFAAAAAAAAAAAAAAAAAAAAtmeXCzSmLwAk38plyNLKBwQAAAAwz6kEAAAAAKXjymUQAAAAAAAAAFMAZQBnAG8AZQAgAFUASQAAAApvCKUvAAilLwDhAAAAAAAAAJhnlwsAAAAAAQAAAAAAAADEpC8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Bv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bx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Im67tg53SsJ7MK+0OFoNNpiK6vE=</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CLZzbkZF6zYpveBwdMYhVVIQ/ms=</DigestValue>
    </Reference>
    <Reference URI="#idValidSigLnImg" Type="http://www.w3.org/2000/09/xmldsig#Object">
      <DigestMethod Algorithm="http://www.w3.org/2000/09/xmldsig#sha1"/>
      <DigestValue>Q8E2GwGFT6woFCES1FLpbyEbb+s=</DigestValue>
    </Reference>
    <Reference URI="#idInvalidSigLnImg" Type="http://www.w3.org/2000/09/xmldsig#Object">
      <DigestMethod Algorithm="http://www.w3.org/2000/09/xmldsig#sha1"/>
      <DigestValue>2EhfO/KWL135pk4R+kg1qpv1BY0=</DigestValue>
    </Reference>
  </SignedInfo>
  <SignatureValue>nEoh1dDBK9OmBZhw8GfeZ2i+B9Fh2u+af8iSLErNU6fkmqr7ulnLtPVAGnxiA1cH1XTOFN2+5BtW
y5tZXPFLJZxakr8q+3Duj4IfB2Y7/8fcakBYbC8E97B9Sc729Cn0kKPH6EGZ03SU3rpCY48IWYeJ
gWyyXkGPFuVCm+smFQ96vqmD6vzwhX8/MUIICJJjzFHZCttpoZXX315H4PL4yiEysg2GXsH+vOlD
ykPTRthLcgH1R/hD1ZC4M4eiNOo+3FW7qZZ3UZk5BcK21yRPgQrZM4Y/xfrAy3iMjs8eaowMgVcR
CXLXSFGK53G6DAf09Bpa/tAVFY72Sle380AZHQ==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4Dopfub1vkMj4ZtN2oblGBwuRz0=</DigestValue>
      </Reference>
      <Reference URI="/xl/media/image3.emf?ContentType=image/x-emf">
        <DigestMethod Algorithm="http://www.w3.org/2000/09/xmldsig#sha1"/>
        <DigestValue>w86PnQ+pDSVhzuBoHDJzlNxn47Y=</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w0W8WVxmURyaSVaOg05RvLnWIac=</DigestValue>
      </Reference>
      <Reference URI="/xl/media/image2.emf?ContentType=image/x-emf">
        <DigestMethod Algorithm="http://www.w3.org/2000/09/xmldsig#sha1"/>
        <DigestValue>DCgicNA/gcNKKpGnMWPucrq9Iog=</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Fg/HyLYWHBrH2npj7lN+LV4WEIU=</DigestValue>
      </Reference>
      <Reference URI="/xl/sharedStrings.xml?ContentType=application/vnd.openxmlformats-officedocument.spreadsheetml.sharedStrings+xml">
        <DigestMethod Algorithm="http://www.w3.org/2000/09/xmldsig#sha1"/>
        <DigestValue>Jk++iKIYrP7FkS83pgO5ZN6XM78=</DigestValue>
      </Reference>
      <Reference URI="/xl/printerSettings/printerSettings1.bin?ContentType=application/vnd.openxmlformats-officedocument.spreadsheetml.printerSettings">
        <DigestMethod Algorithm="http://www.w3.org/2000/09/xmldsig#sha1"/>
        <DigestValue>RYNpaaqdepefHrc7QaIUXLimQtU=</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EA9MzX4NCPqWHfJX/40bwJsbdYY=</DigestValue>
      </Reference>
      <Reference URI="/xl/printerSettings/printerSettings4.bin?ContentType=application/vnd.openxmlformats-officedocument.spreadsheetml.printerSettings">
        <DigestMethod Algorithm="http://www.w3.org/2000/09/xmldsig#sha1"/>
        <DigestValue>+arvTL08UXsVFG3g57zWmUrLGa8=</DigestValue>
      </Reference>
      <Reference URI="/xl/calcChain.xml?ContentType=application/vnd.openxmlformats-officedocument.spreadsheetml.calcChain+xml">
        <DigestMethod Algorithm="http://www.w3.org/2000/09/xmldsig#sha1"/>
        <DigestValue>LaobhGqTq3XRK0igTj5ImNgBuHQ=</DigestValue>
      </Reference>
      <Reference URI="/xl/printerSettings/printerSettings2.bin?ContentType=application/vnd.openxmlformats-officedocument.spreadsheetml.printerSettings">
        <DigestMethod Algorithm="http://www.w3.org/2000/09/xmldsig#sha1"/>
        <DigestValue>aDpAWg6l3IyU8iXCdAOvuYk6GGI=</DigestValue>
      </Reference>
      <Reference URI="/xl/externalLinks/externalLink1.xml?ContentType=application/vnd.openxmlformats-officedocument.spreadsheetml.externalLink+xml">
        <DigestMethod Algorithm="http://www.w3.org/2000/09/xmldsig#sha1"/>
        <DigestValue>o2WJj8A6cpppDPyjbNtsKg2qzAY=</DigestValue>
      </Reference>
      <Reference URI="/xl/externalLinks/externalLink2.xml?ContentType=application/vnd.openxmlformats-officedocument.spreadsheetml.externalLink+xml">
        <DigestMethod Algorithm="http://www.w3.org/2000/09/xmldsig#sha1"/>
        <DigestValue>YxCPNUB6rK2TUzDmxCrvfiGWrpc=</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cACxuclsAAxWVhytoyB+RMoSwgo=</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lcaCX9wFegoGTsC2qwYgJukNuw4=</DigestValue>
      </Reference>
      <Reference URI="/xl/drawings/drawing1.xml?ContentType=application/vnd.openxmlformats-officedocument.drawing+xml">
        <DigestMethod Algorithm="http://www.w3.org/2000/09/xmldsig#sha1"/>
        <DigestValue>1tQ97TWZ5Zc/UaEvrStGt+3itHE=</DigestValue>
      </Reference>
      <Reference URI="/xl/drawings/vmlDrawing3.vml?ContentType=application/vnd.openxmlformats-officedocument.vmlDrawing">
        <DigestMethod Algorithm="http://www.w3.org/2000/09/xmldsig#sha1"/>
        <DigestValue>iLdr65zzMf+sQgbSDBCbqaOzAmY=</DigestValue>
      </Reference>
      <Reference URI="/xl/media/image9.jpeg?ContentType=image/jpeg">
        <DigestMethod Algorithm="http://www.w3.org/2000/09/xmldsig#sha1"/>
        <DigestValue>kDQHsyBbFwdL/hwl5iVVfVyPh5U=</DigestValue>
      </Reference>
      <Reference URI="/xl/drawings/vmlDrawing4.vml?ContentType=application/vnd.openxmlformats-officedocument.vmlDrawing">
        <DigestMethod Algorithm="http://www.w3.org/2000/09/xmldsig#sha1"/>
        <DigestValue>Rqv4AJVU1wUv+S5CJGn3VbDiEHQ=</DigestValue>
      </Reference>
      <Reference URI="/xl/media/image10.jpeg?ContentType=image/jpeg">
        <DigestMethod Algorithm="http://www.w3.org/2000/09/xmldsig#sha1"/>
        <DigestValue>JrL9zT9G+eSkjs4sl0myc9/pxZk=</DigestValue>
      </Reference>
      <Reference URI="/xl/worksheets/sheet3.xml?ContentType=application/vnd.openxmlformats-officedocument.spreadsheetml.worksheet+xml">
        <DigestMethod Algorithm="http://www.w3.org/2000/09/xmldsig#sha1"/>
        <DigestValue>Ze6NiRVDsCZ4oSeGqc7dP2QbaZo=</DigestValue>
      </Reference>
      <Reference URI="/xl/worksheets/sheet4.xml?ContentType=application/vnd.openxmlformats-officedocument.spreadsheetml.worksheet+xml">
        <DigestMethod Algorithm="http://www.w3.org/2000/09/xmldsig#sha1"/>
        <DigestValue>+d0VQ6YX5dl2ZSKVTpUVeTanHF8=</DigestValue>
      </Reference>
      <Reference URI="/xl/workbook.xml?ContentType=application/vnd.openxmlformats-officedocument.spreadsheetml.sheet.main+xml">
        <DigestMethod Algorithm="http://www.w3.org/2000/09/xmldsig#sha1"/>
        <DigestValue>8u5cwXIr1ZMYBcHEVmJ4wdL7f0o=</DigestValue>
      </Reference>
      <Reference URI="/xl/drawings/drawing2.xml?ContentType=application/vnd.openxmlformats-officedocument.drawing+xml">
        <DigestMethod Algorithm="http://www.w3.org/2000/09/xmldsig#sha1"/>
        <DigestValue>Kwpk0a1AkirOqyzhKa1pbHmNB90=</DigestValue>
      </Reference>
      <Reference URI="/xl/drawings/drawing3.xml?ContentType=application/vnd.openxmlformats-officedocument.drawing+xml">
        <DigestMethod Algorithm="http://www.w3.org/2000/09/xmldsig#sha1"/>
        <DigestValue>gDBCCZpPzUbfyJ9s55NOfeJgARQ=</DigestValue>
      </Reference>
      <Reference URI="/xl/worksheets/sheet2.xml?ContentType=application/vnd.openxmlformats-officedocument.spreadsheetml.worksheet+xml">
        <DigestMethod Algorithm="http://www.w3.org/2000/09/xmldsig#sha1"/>
        <DigestValue>QNlpLfJJpap4ZX5QvvDWM/KLjVw=</DigestValue>
      </Reference>
      <Reference URI="/xl/worksheets/sheet1.xml?ContentType=application/vnd.openxmlformats-officedocument.spreadsheetml.worksheet+xml">
        <DigestMethod Algorithm="http://www.w3.org/2000/09/xmldsig#sha1"/>
        <DigestValue>3d7ztPCd/rYTlfiK5HDHL7OGVZQ=</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3i2qHTCjUe88ZgNsjN3fALPY9Ls=</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2017-01-19T20:26:15Z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2017-01-19T20:26:15Z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vsWUYAXTV8WwjCZFsBAAAAtCNRW8C8clsAxUsHCMJkWwEAAAC0I1Fb5CNRW6BqSwegaksHNFpGAO1UfFt0RmRbAQAAALQjUVtAWkYAgAHcdg5c13bgW9d2QFpGAGQBAAAAAAAAAAAAAIFiqHaBYqh2uDpdAAAIAAAAAgAAAAAAAGhaRgAWaqh2AAAAAAAAAACYW0YABgAAAIxbRgAGAAAAAAAAAAAAAACMW0YAoFpGAOLqp3YAAAAAAAIAAAAARgAGAAAAjFtGAAYAAABMEql2AAAAAAAAAACMW0YABgAAAODBcwDMWkYAii6ndgAAAAAAAgAAjFtG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23MFGAGQBAAAAAAAAAAAAAIFiqHaBYqh2U3p9WwAAAACAFhUAvEJdAABSaQBTen1bAAAAAIAVFQDgwXMAABJUAwDCRgA1eX1bMB+AAPwBAAA8wkYA1Xh9W/wBAAAAAAAAgWKodoFiqHb8AQAAAAgAAAACAAAAAAAAVMJGABZqqHYAAAAAAAAAAIbDRgAHAAAAeMNGAAcAAAAAAAAAAAAAAHjDRgCMwkYA4uqndgAAAAAAAgAAAABGAAcAAAB4w0YABwAAAEwSqXYAAAAAAAAAAHjDRgAHAAAA4MFzALjCRgCKLqd2AAAAAAACAAB4w0Y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KgcUAIICAACA1K4JAAAAALIWIUIiAIoBAAAAAAAAAACCAgAAKgcUAGyqRgAj4L93KgcUAAAAAACIqkYAxZZNdbBNugAAAAAATPQwcgIAAAAAAAAAAAAAACjzTwDkqkYA/rPycyoHFACCAgAAAgAAAAAAAAAGAAAAgAHcdgAAAABg3wkGgAHcdp8QEwCQEwob5KpGADaB13Zg3wkGAAAAAIAB3HbkqkYAVYHXdoAB3HYAAAEj4ASBBwyrRgCTgNd2AQAAAPSqRgAQAAAAAwEAAOAEgQd3EQEj4ASBBwAAAAABAAAAOKtGADirR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CC/RgDMHX5bAPFdABcAAAQBAAAAAAQAAJy/RgBRHn5buVxlDKrARgAABAAAAQIAAAAAAAD0vkYAMM5GADDORgBQv0YAgAHcdg5c13bgW9d2UL9GAGQBAAAAAAAAAAAAAIFiqHaBYqh2WDldAAAIAAAAAgAAAAAAAHi/RgAWaqh2AAAAAAAAAACqwEYABwAAAJzARgAHAAAAAAAAAAAAAACcwEYAsL9GAOLqp3YAAAAAAAIAAAAARgAHAAAAnMBGAAcAAABMEql2AAAAAAAAAACcwEYABwAAAODBcwDcv0YAii6ndgAAAAAAAgAAnMBG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IL9GAMwdflsA8V0AFwAABAEAAAAABAAAnL9GAFEeflu5XGUMqsBGAAAEAAABAgAAAAAAAPS+RgAwzkYAMM5GAFC/RgCAAdx2DlzXduBb13ZQv0YAZAEAAAAAAAAAAAAAgWKodoFiqHZYOV0AAAgAAAACAAAAAAAAeL9GABZqqHYAAAAAAAAAAKrARgAHAAAAnMBGAAcAAAAAAAAAAAAAAJzARgCwv0YA4uqndgAAAAAAAgAAAABGAAcAAACcwEYABwAAAEwSqXYAAAAAAAAAAJzARgAHAAAA4MFzANy/RgCKLqd2AAAAAAACAACcwEY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23MFGAGQBAAAAAAAAAAAAAIFiqHaBYqh2U3p9WwAAAACAFhUAvEJdAABSaQBTen1bAAAAAIAVFQDgwXMAABJUAwDCRgA1eX1bMB+AAPwBAAA8wkYA1Xh9W/wBAAAAAAAAgWKodoFiqHb8AQAAAAgAAAACAAAAAAAAVMJGABZqqHYAAAAAAAAAAIbDRgAHAAAAeMNGAAcAAAAAAAAAAAAAAHjDRgCMwkYA4uqndgAAAAAAAgAAAABGAAcAAAB4w0YABwAAAEwSqXYAAAAAAAAAAHjDRgAHAAAA4MFzALjCRgCKLqd2AAAAAAACAAB4w0Y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7FlGAF01fFsIwmRbAQAAALQjUVvAvHJbAMVLBwjCZFsBAAAAtCNRW+QjUVugaksHoGpLBzRaRgDtVHxbdEZkWwEAAAC0I1FbQFpGAIAB3HYOXNd24FvXdkBaRgBkAQAAAAAAAAAAAACBYqh2gWKodrg6XQAACAAAAAIAAAAAAABoWkYAFmqodgAAAAAAAAAAmFtGAAYAAACMW0YABgAAAAAAAAAAAAAAjFtGAKBaRgDi6qd2AAAAAAACAAAAAEYABgAAAIxbRgAGAAAATBKpdgAAAAAAAAAAjFtGAAYAAADgwXMAzFpGAIoup3YAAAAAAAIAAIxbR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IDUrgljZnh1wBMhXyIAigHsR9QCXKpGAFhpeHUAAAAAAAAAABCrRgDWhnd1BgAAAAAAAAC3FAHkAAAAAOCDOAUBAAAA4IM4BQAAAAAGAAAAgAHcduCDOAWYWIoAgAHcdo8QEwA9FApVAABGADaB13aYWIoA4IM4BYAB3HbEqkYAVYHXdoAB3Ha3FAHktxQB5OyqRgCTgNd2AQAAANSqRgD+ndd2MTmRWwAAAeQAAAAAAAAAAOysRgAAAAAADKtGAIs4kVuIq0YAAAAAAIDDMwPsrEYAAAAAANCrRgAjOJFbOKtG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2016-12-30T19:01:07Z</cp:lastPrinted>
  <dcterms:created xsi:type="dcterms:W3CDTF">2016-11-30T18:58:44Z</dcterms:created>
  <dcterms:modified xsi:type="dcterms:W3CDTF">2016-12-30T19:02:14Z</dcterms:modified>
</cp:coreProperties>
</file>