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ORIZON 4\DFZ-2016-4965 Orizon Coronel Sur\"/>
    </mc:Choice>
  </mc:AlternateContent>
  <bookViews>
    <workbookView xWindow="0" yWindow="0" windowWidth="20736" windowHeight="9408" activeTab="2"/>
  </bookViews>
  <sheets>
    <sheet name="Datos" sheetId="8" r:id="rId1"/>
    <sheet name="Anternativa" sheetId="11" r:id="rId2"/>
    <sheet name="ALT. 10" sheetId="12" r:id="rId3"/>
  </sheets>
  <externalReferences>
    <externalReference r:id="rId4"/>
    <externalReference r:id="rId5"/>
    <externalReference r:id="rId6"/>
  </externalReferences>
  <definedNames>
    <definedName name="ALTERNATIVA" localSheetId="2">[1]NOMBRES!$D$2:$D$14</definedName>
    <definedName name="ALTERNATIVA">#REF!</definedName>
    <definedName name="ALTERNATIVO">[1]NOMBRES!$M$2:$M$7</definedName>
    <definedName name="_xlnm.Print_Area" localSheetId="2">'ALT. 10'!$A$1:$H$27,'ALT. 10'!$A$30:$H$163,'ALT. 10'!$A$166:$H$184,'ALT. 10'!$A$188:$H$206,'ALT. 10'!$A$210:$H$227,'ALT. 10'!$A$232:$H$250,'ALT. 10'!$A$254:$H$271,'ALT. 10'!$A$277:$H$294,'ALT. 10'!$A$298:$H$317</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E25" i="12" l="1"/>
  <c r="F25" i="12"/>
  <c r="G25" i="12"/>
  <c r="H25" i="12"/>
  <c r="E26" i="12"/>
  <c r="F26" i="12"/>
  <c r="G26" i="12"/>
  <c r="H26" i="12"/>
  <c r="E159" i="12"/>
  <c r="F159" i="12"/>
  <c r="G159" i="12"/>
  <c r="H159" i="12"/>
  <c r="E160" i="12"/>
  <c r="F160" i="12"/>
  <c r="G160" i="12"/>
  <c r="H160" i="12"/>
  <c r="E182" i="12"/>
  <c r="F182" i="12"/>
  <c r="G182" i="12"/>
  <c r="H182" i="12"/>
  <c r="E183" i="12"/>
  <c r="F183" i="12"/>
  <c r="G183" i="12"/>
  <c r="H183" i="12"/>
  <c r="E204" i="12"/>
  <c r="F204" i="12"/>
  <c r="G204" i="12"/>
  <c r="H204" i="12"/>
  <c r="E205" i="12"/>
  <c r="F205" i="12"/>
  <c r="G205" i="12"/>
  <c r="H205" i="12"/>
  <c r="E226" i="12"/>
  <c r="F226" i="12"/>
  <c r="G226" i="12"/>
  <c r="H226" i="12"/>
  <c r="E227" i="12"/>
  <c r="F227" i="12"/>
  <c r="G227" i="12"/>
  <c r="H227" i="12"/>
  <c r="E248" i="12"/>
  <c r="F248" i="12"/>
  <c r="G248" i="12"/>
  <c r="H248" i="12"/>
  <c r="E249" i="12"/>
  <c r="F249" i="12"/>
  <c r="G249" i="12"/>
  <c r="H249" i="12"/>
  <c r="E270" i="12"/>
  <c r="F270" i="12"/>
  <c r="G270" i="12"/>
  <c r="H270" i="12"/>
  <c r="E271" i="12"/>
  <c r="F271" i="12"/>
  <c r="G271" i="12"/>
  <c r="H271" i="12"/>
  <c r="E293" i="12"/>
  <c r="F293" i="12"/>
  <c r="G293" i="12"/>
  <c r="H293" i="12"/>
  <c r="E294" i="12"/>
  <c r="F294" i="12"/>
  <c r="G294" i="12"/>
  <c r="H294" i="12"/>
  <c r="E315" i="12"/>
  <c r="F315" i="12"/>
  <c r="G315" i="12"/>
  <c r="H315" i="12"/>
  <c r="E316" i="12"/>
  <c r="F316" i="12"/>
  <c r="G316" i="12"/>
  <c r="H316" i="12"/>
  <c r="E73" i="8" l="1"/>
</calcChain>
</file>

<file path=xl/comments1.xml><?xml version="1.0" encoding="utf-8"?>
<comments xmlns="http://schemas.openxmlformats.org/spreadsheetml/2006/main">
  <authors>
    <author>Autor</author>
  </authors>
  <commentList>
    <comment ref="E200" authorId="0" shapeId="0">
      <text>
        <r>
          <rPr>
            <b/>
            <sz val="9"/>
            <color indexed="81"/>
            <rFont val="Tahoma"/>
            <family val="2"/>
          </rPr>
          <t>Autor:</t>
        </r>
        <r>
          <rPr>
            <sz val="9"/>
            <color indexed="81"/>
            <rFont val="Tahoma"/>
            <family val="2"/>
          </rPr>
          <t xml:space="preserve">
* SSCON 103 presenta en su CRPC indica 16.840 kgv/h, el profesional autorizado por A.Sanitaria comete un error al ingresar la información en el CRPC. El original por caldera de 22.200 kgv/h</t>
        </r>
      </text>
    </comment>
  </commentList>
</comments>
</file>

<file path=xl/comments2.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 ref="C169" authorId="0" shapeId="0">
      <text>
        <r>
          <rPr>
            <sz val="9"/>
            <color indexed="81"/>
            <rFont val="Tahoma"/>
            <family val="2"/>
          </rPr>
          <t>Indicar como identificará el combustible que esta utilizando en un determinado periodo, por la fuente.</t>
        </r>
      </text>
    </comment>
    <comment ref="C191" authorId="0" shapeId="0">
      <text>
        <r>
          <rPr>
            <sz val="9"/>
            <color indexed="81"/>
            <rFont val="Tahoma"/>
            <family val="2"/>
          </rPr>
          <t>Indicar como identificará el combustible que esta utilizando en un determinado periodo, por la fuente.</t>
        </r>
      </text>
    </comment>
    <comment ref="C213" authorId="0" shapeId="0">
      <text>
        <r>
          <rPr>
            <sz val="9"/>
            <color indexed="81"/>
            <rFont val="Tahoma"/>
            <family val="2"/>
          </rPr>
          <t>Indicar como identificará el combustible que esta utilizando en un determinado periodo, por la fuente.</t>
        </r>
      </text>
    </comment>
    <comment ref="C235" authorId="0" shapeId="0">
      <text>
        <r>
          <rPr>
            <sz val="9"/>
            <color indexed="81"/>
            <rFont val="Tahoma"/>
            <family val="2"/>
          </rPr>
          <t>Indicar como identificará el combustible que esta utilizando en un determinado periodo, por la fuente.</t>
        </r>
      </text>
    </comment>
    <comment ref="C257" authorId="0" shapeId="0">
      <text>
        <r>
          <rPr>
            <sz val="9"/>
            <color indexed="81"/>
            <rFont val="Tahoma"/>
            <family val="2"/>
          </rPr>
          <t>Indicar como identificará el combustible que esta utilizando en un determinado periodo, por la fuente.</t>
        </r>
      </text>
    </comment>
    <comment ref="C280" authorId="0" shapeId="0">
      <text>
        <r>
          <rPr>
            <sz val="9"/>
            <color indexed="81"/>
            <rFont val="Tahoma"/>
            <family val="2"/>
          </rPr>
          <t>Indicar como identificará el combustible que esta utilizando en un determinado periodo, por la fuente.</t>
        </r>
      </text>
    </comment>
    <comment ref="C302"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<sst xmlns="http://schemas.openxmlformats.org/spreadsheetml/2006/main" count="575" uniqueCount="153">
  <si>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</si>
  <si>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</si>
  <si>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</si>
  <si>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</si>
  <si>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</si>
  <si>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</si>
  <si>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</si>
  <si>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</si>
  <si>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</si>
  <si>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</si>
  <si>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</si>
  <si>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</si>
  <si>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</si>
  <si>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</si>
  <si>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</si>
  <si>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</si>
  <si>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</si>
  <si>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</si>
  <si>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</si>
  <si>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</si>
  <si>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</si>
  <si>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</si>
  <si>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</si>
  <si>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</si>
  <si>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</si>
  <si>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</si>
  <si>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</si>
  <si>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</si>
  <si>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</si>
  <si>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</si>
  <si>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</si>
  <si>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</si>
  <si>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</si>
  <si>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</si>
  <si>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</si>
  <si>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</si>
  <si>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</si>
  <si>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</si>
  <si>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</si>
  <si>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</si>
  <si>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</si>
  <si>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</si>
  <si>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</si>
  <si>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</si>
  <si>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</si>
  <si>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</si>
  <si>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</si>
  <si>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</si>
  <si>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</si>
  <si>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</si>
  <si>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</si>
  <si>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</si>
  <si>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</si>
  <si>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</si>
  <si>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96.929.960-7</t>
  </si>
  <si>
    <t>ORIZON S.A.</t>
  </si>
  <si>
    <t>Pedro Aguirre Cerda 719</t>
  </si>
  <si>
    <t>Antonio Caram Sfeir</t>
  </si>
  <si>
    <t>PLANTA PONIENTE ORIZON</t>
  </si>
  <si>
    <t xml:space="preserve">Coronel </t>
  </si>
  <si>
    <t xml:space="preserve">5900950 S - 663401.55 E </t>
  </si>
  <si>
    <t>N° 1</t>
  </si>
  <si>
    <t>Caldera</t>
  </si>
  <si>
    <t>SSCON66</t>
  </si>
  <si>
    <t>IN00253-8</t>
  </si>
  <si>
    <t>Vapor Industrail S.A.</t>
  </si>
  <si>
    <t>Igneotubular</t>
  </si>
  <si>
    <t>n/i</t>
  </si>
  <si>
    <t>Fuel oil 6</t>
  </si>
  <si>
    <t>Gas Natural</t>
  </si>
  <si>
    <t>n/a</t>
  </si>
  <si>
    <t>SI</t>
  </si>
  <si>
    <t>Lavador de Gases (scrubber)</t>
  </si>
  <si>
    <t>Thermal Engineering</t>
  </si>
  <si>
    <t>N° 5</t>
  </si>
  <si>
    <t>N° 4</t>
  </si>
  <si>
    <t>N° 3</t>
  </si>
  <si>
    <t>N° 2</t>
  </si>
  <si>
    <t>SSCON67</t>
  </si>
  <si>
    <t>IN00254-6</t>
  </si>
  <si>
    <t>SSCON103</t>
  </si>
  <si>
    <t>IN000255-4</t>
  </si>
  <si>
    <t>SSCON33</t>
  </si>
  <si>
    <t>IN000256-2</t>
  </si>
  <si>
    <t>Cleaver Brooks</t>
  </si>
  <si>
    <t>DL-86-RH</t>
  </si>
  <si>
    <t>SSCON 52</t>
  </si>
  <si>
    <t>IN002202-4</t>
  </si>
  <si>
    <t>H.Briones y Cia S.A.C.I</t>
  </si>
  <si>
    <t>DANKS TC-30</t>
  </si>
  <si>
    <t>NO</t>
  </si>
  <si>
    <t xml:space="preserve">Gas Natural </t>
  </si>
  <si>
    <t>N/A</t>
  </si>
  <si>
    <t>% DE EFICIENCIA DS 138, ADJUNTAR RESPALDO DE LA EXISTENCIA DEL SIST. DE CONTROL</t>
  </si>
  <si>
    <t>FACTOR D.S. 138, CON SU UNIDAD DE MEDIDA</t>
  </si>
  <si>
    <t>EQUIPO DE ABATIMIENTO</t>
  </si>
  <si>
    <t>CLASIFICACIÓN CCF DE LA FUENTE</t>
  </si>
  <si>
    <t>SISTEMA DE REGISTRO, ALMACENAMIENTO Y MANEJO DE DATOS</t>
  </si>
  <si>
    <t xml:space="preserve">Factura de compra, mediciones de nivel de tanque y facturas de compra. </t>
  </si>
  <si>
    <t>RESPALDO DE CUANTIFICACIÓN DE COMBUSTIBLE</t>
  </si>
  <si>
    <t>No aplica</t>
  </si>
  <si>
    <t>Frecuencia de mantenimiento</t>
  </si>
  <si>
    <t>N° de serie</t>
  </si>
  <si>
    <t>Modelo</t>
  </si>
  <si>
    <t>Marca</t>
  </si>
  <si>
    <t>Tipo (orificio, boquilla, venturi, etc.)</t>
  </si>
  <si>
    <t>Certificado de origen</t>
  </si>
  <si>
    <t>FLUJOMETRO COMBUSTIBLE</t>
  </si>
  <si>
    <t>Medición de niveles de combustible inicio y termino en tanques de petroleo N°6</t>
  </si>
  <si>
    <t>FORMA DE IDENTIFICAR EL COMBUSTIBLE CON EL QUE ESTÉ EN FUNC. LA FUENTE</t>
  </si>
  <si>
    <t>Combustible</t>
  </si>
  <si>
    <t>TIPO DE CUANTIFICACIÓN DEL NIVEL DE ACTIVIDAD DE LA FUENTE (EJ CONSUMO DE COMB, PRODUCCIÓN, ETC.)</t>
  </si>
  <si>
    <t>SSCON52 - Gas Natural</t>
  </si>
  <si>
    <t>SSCON33 - Petroleo N° 5</t>
  </si>
  <si>
    <t>SSCON33 - Petroleo N° 6</t>
  </si>
  <si>
    <t>SSCON103 - Gas Natural</t>
  </si>
  <si>
    <t>SSCON103 - Petroleo N° 6</t>
  </si>
  <si>
    <t>LAVADOR SIMPLE (SCRUBBER)</t>
  </si>
  <si>
    <t>Flujometro</t>
  </si>
  <si>
    <t>SSCON67 - Gas Natural</t>
  </si>
  <si>
    <t>SSCON67 - Petroleo N° 6</t>
  </si>
  <si>
    <t>Factura de compra</t>
  </si>
  <si>
    <t>SSCON66 - Gas Natural</t>
  </si>
  <si>
    <t>TORRE DE ABSORCION CARBON</t>
  </si>
  <si>
    <t>TORRE DE ABSORCION AGUA</t>
  </si>
  <si>
    <t>TORRE DE ABSORCION</t>
  </si>
  <si>
    <t>RECIRCULACION DE GASES</t>
  </si>
  <si>
    <t>QUEMADOR CON CONTROL DE AIRE</t>
  </si>
  <si>
    <t>PRECIPITADOR ELECTROESTATICO</t>
  </si>
  <si>
    <t>PLANTA DE ACIDO</t>
  </si>
  <si>
    <t>MULTICICLON</t>
  </si>
  <si>
    <t>LAVADOR VENTURI</t>
  </si>
  <si>
    <t>INYECCION DE VAPOR O AGUA</t>
  </si>
  <si>
    <t>INYECCION DE AMONIACO</t>
  </si>
  <si>
    <t>INCINERADOR</t>
  </si>
  <si>
    <t>FILTRO DE MANGAS</t>
  </si>
  <si>
    <t>FILTRO DE CARTUCHO</t>
  </si>
  <si>
    <t>DEMISTER</t>
  </si>
  <si>
    <t>DECANTADOR SECO</t>
  </si>
  <si>
    <t>DECANTADOR HUMEDO</t>
  </si>
  <si>
    <t>CONDENSADOR</t>
  </si>
  <si>
    <t>CIRCULACIÓN DE LECHO FLUIDIZADO</t>
  </si>
  <si>
    <t>CICLON SECO</t>
  </si>
  <si>
    <t>CICLON HUMEDO</t>
  </si>
  <si>
    <t>CATALIZADOR (OXIDACION CATALITICA)</t>
  </si>
  <si>
    <t>SSCON66 - Petroleo N° 6</t>
  </si>
  <si>
    <t>ANEXO N° 3: ALTERNATIVA N° 10</t>
  </si>
  <si>
    <t>Instrumento</t>
  </si>
  <si>
    <t>N°</t>
  </si>
  <si>
    <t>Año</t>
  </si>
  <si>
    <t>Región (RCA)</t>
  </si>
  <si>
    <t>RCA</t>
  </si>
  <si>
    <t>Expediente: DFZ-2016-4965-VIII-LEY-EI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</si>
</sst>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pta&quot;_-;\-* #,##0.00\ &quot;pta&quot;_-;_-* &quot;-&quot;??\ &quot;pta&quot;_-;_-@_-"/>
    <numFmt numFmtId="165" formatCode="_-* #,##0.00\ _p_t_a_-;\-* #,##0.00\ _p_t_a_-;_-* &quot;-&quot;??\ _p_t_a_-;_-@_-"/>
    <numFmt numFmtId="166" formatCode="0.0"/>
  </numFmts>
  <fonts count="18"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name val="Calibri"/>
      <family val="2"/>
      <scheme val="minor"/>
    </font>
    <font>
      <b/>
      <sz val="9"/>
      <color indexed="81"/>
      <name val="Tahoma"/>
      <family val="2"/>
    </font>
    <font>
      <sz val="9"/>
      <color indexed="81"/>
      <name val="Tahoma"/>
      <family val="2"/>
    </font>
    <font>
      <sz val="11"/>
      <color theme="1"/>
      <name val="Arial"/>
      <family val="2"/>
    </font>
    <font>
      <sz val="10"/>
      <color theme="1"/>
      <name val="Arial"/>
      <family val="2"/>
    </font>
    <font>
      <b/>
      <sz val="11"/>
      <color theme="1"/>
      <name val="Arial"/>
      <family val="2"/>
    </font>
    <font>
      <b/>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61">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Alignment="1">
      <alignment horizontal="center" vertical="center"/>
    </xf>
    <xf numFmtId="14" fontId="0" fillId="0" borderId="1" xfId="0" applyNumberFormat="1" applyBorder="1" applyAlignment="1">
      <alignment horizontal="left" vertical="center"/>
    </xf>
    <xf numFmtId="0" fontId="11" fillId="0" borderId="1" xfId="0" applyFont="1" applyBorder="1" applyAlignment="1">
      <alignment horizontal="left" vertical="center"/>
    </xf>
    <xf numFmtId="0" fontId="11" fillId="0" borderId="1" xfId="0" applyFont="1" applyFill="1" applyBorder="1" applyAlignment="1">
      <alignment horizontal="left" vertical="center"/>
    </xf>
    <xf numFmtId="0" fontId="9" fillId="2" borderId="19" xfId="0"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166" fontId="0" fillId="0" borderId="1" xfId="0" applyNumberFormat="1" applyFill="1" applyBorder="1" applyAlignment="1">
      <alignment horizontal="left" vertical="center" wrapText="1"/>
    </xf>
    <xf numFmtId="3" fontId="0" fillId="0" borderId="1" xfId="0" applyNumberForma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xf>
    <xf numFmtId="0" fontId="0" fillId="0" borderId="20" xfId="0" applyBorder="1" applyAlignment="1">
      <alignment horizontal="left" vertical="center" wrapText="1"/>
    </xf>
    <xf numFmtId="0" fontId="11" fillId="0" borderId="1" xfId="0" applyFont="1" applyFill="1" applyBorder="1" applyAlignment="1">
      <alignment horizontal="left" vertical="center" wrapText="1"/>
    </xf>
    <xf numFmtId="166" fontId="0" fillId="0" borderId="1" xfId="0" applyNumberFormat="1" applyFill="1" applyBorder="1" applyAlignment="1">
      <alignment horizontal="left" vertical="center"/>
    </xf>
    <xf numFmtId="0" fontId="0" fillId="4" borderId="1" xfId="0" applyFill="1" applyBorder="1" applyAlignment="1">
      <alignment horizontal="left" vertical="center" wrapText="1"/>
    </xf>
    <xf numFmtId="0" fontId="0" fillId="0" borderId="18" xfId="0" applyFill="1" applyBorder="1" applyAlignment="1">
      <alignment horizontal="left" vertical="center" wrapText="1"/>
    </xf>
    <xf numFmtId="166" fontId="0" fillId="0" borderId="18" xfId="0" applyNumberFormat="1" applyFill="1" applyBorder="1" applyAlignment="1">
      <alignment horizontal="left" vertical="center"/>
    </xf>
    <xf numFmtId="0" fontId="2" fillId="0" borderId="7" xfId="0" applyFont="1" applyFill="1" applyBorder="1"/>
    <xf numFmtId="0" fontId="10" fillId="0" borderId="7" xfId="1" applyFont="1" applyFill="1" applyBorder="1" applyAlignment="1">
      <alignment vertical="center"/>
    </xf>
    <xf numFmtId="14" fontId="10" fillId="0" borderId="7" xfId="1" applyNumberFormat="1" applyFont="1" applyFill="1" applyBorder="1" applyAlignment="1">
      <alignment vertical="center"/>
    </xf>
    <xf numFmtId="0" fontId="3" fillId="2" borderId="19" xfId="0" applyFont="1" applyFill="1" applyBorder="1" applyAlignment="1">
      <alignment horizontal="center" vertical="center"/>
    </xf>
    <xf numFmtId="0" fontId="14" fillId="0" borderId="0" xfId="0" applyFont="1"/>
    <xf numFmtId="0" fontId="15" fillId="0" borderId="1" xfId="0" applyFont="1" applyFill="1" applyBorder="1" applyAlignment="1">
      <alignment horizontal="right"/>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15" fillId="0" borderId="0" xfId="0" applyFont="1" applyFill="1" applyBorder="1" applyAlignment="1">
      <alignment horizontal="center"/>
    </xf>
    <xf numFmtId="0" fontId="4" fillId="5" borderId="1" xfId="0" applyFont="1" applyFill="1" applyBorder="1" applyAlignment="1">
      <alignment vertical="center"/>
    </xf>
    <xf numFmtId="0" fontId="4" fillId="5" borderId="1" xfId="0" applyFont="1" applyFill="1" applyBorder="1" applyAlignment="1">
      <alignment horizontal="left" vertical="center"/>
    </xf>
    <xf numFmtId="0" fontId="4" fillId="5" borderId="1" xfId="0" applyFont="1" applyFill="1" applyBorder="1" applyAlignment="1">
      <alignment vertical="center" wrapText="1"/>
    </xf>
    <xf numFmtId="0" fontId="4" fillId="5" borderId="1" xfId="0" applyFont="1" applyFill="1" applyBorder="1" applyAlignment="1">
      <alignment horizontal="left" vertical="center" wrapText="1"/>
    </xf>
    <xf numFmtId="0" fontId="15" fillId="0" borderId="1" xfId="0" applyFont="1" applyBorder="1" applyAlignment="1">
      <alignment horizontal="center" vertical="center"/>
    </xf>
    <xf numFmtId="0" fontId="4" fillId="0" borderId="1" xfId="0" applyFont="1" applyFill="1" applyBorder="1" applyAlignment="1">
      <alignment vertical="center"/>
    </xf>
    <xf numFmtId="0" fontId="16" fillId="0" borderId="0" xfId="0" applyFont="1"/>
    <xf numFmtId="0" fontId="14" fillId="0" borderId="0" xfId="0" applyFont="1" applyFill="1" applyBorder="1" applyAlignment="1">
      <alignment vertical="center"/>
    </xf>
    <xf numFmtId="0" fontId="5" fillId="0" borderId="0" xfId="0" applyFont="1" applyAlignment="1">
      <alignment vertical="center"/>
    </xf>
    <xf numFmtId="0" fontId="4" fillId="5" borderId="9"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9" xfId="0" applyFont="1" applyFill="1" applyBorder="1" applyAlignment="1">
      <alignment horizontal="left" vertical="center"/>
    </xf>
    <xf numFmtId="0" fontId="4" fillId="5" borderId="8" xfId="0" applyFont="1" applyFill="1" applyBorder="1" applyAlignment="1">
      <alignment horizontal="left" vertical="center"/>
    </xf>
    <xf numFmtId="0" fontId="4" fillId="5" borderId="7" xfId="0" applyFont="1" applyFill="1" applyBorder="1" applyAlignment="1">
      <alignment horizontal="left" vertical="center"/>
    </xf>
    <xf numFmtId="0" fontId="14" fillId="0" borderId="9" xfId="0" applyFont="1" applyBorder="1" applyAlignment="1">
      <alignment horizontal="center"/>
    </xf>
    <xf numFmtId="0" fontId="14" fillId="0" borderId="8" xfId="0" applyFont="1" applyBorder="1" applyAlignment="1">
      <alignment horizontal="center"/>
    </xf>
    <xf numFmtId="0" fontId="14" fillId="0" borderId="7" xfId="0" applyFont="1" applyBorder="1" applyAlignment="1">
      <alignment horizontal="center"/>
    </xf>
    <xf numFmtId="0" fontId="15" fillId="3" borderId="9"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1" xfId="0" applyFont="1" applyFill="1" applyBorder="1" applyAlignment="1">
      <alignment horizontal="center" vertical="center"/>
    </xf>
    <xf numFmtId="0" fontId="4" fillId="5" borderId="22" xfId="0" applyFont="1" applyFill="1" applyBorder="1" applyAlignment="1">
      <alignment horizontal="left" vertical="center"/>
    </xf>
    <xf numFmtId="0" fontId="4" fillId="5" borderId="21" xfId="0" applyFont="1" applyFill="1" applyBorder="1" applyAlignment="1">
      <alignment horizontal="left" vertical="center"/>
    </xf>
    <xf numFmtId="0" fontId="4" fillId="5" borderId="19" xfId="0" applyFont="1" applyFill="1" applyBorder="1" applyAlignment="1">
      <alignment horizontal="left" vertical="center"/>
    </xf>
    <xf numFmtId="0" fontId="15" fillId="0" borderId="9"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xf>
    <xf numFmtId="0" fontId="5" fillId="0" borderId="0" xfId="0" applyFont="1" applyAlignment="1">
      <alignment horizontal="center" vertical="center"/>
    </xf>
    <xf numFmtId="0" fontId="14" fillId="0" borderId="0" xfId="0" applyFont="1" applyAlignment="1">
      <alignment vertical="center"/>
    </xf>
    <xf numFmtId="0" fontId="17" fillId="0" borderId="0" xfId="0" applyFont="1" applyFill="1" applyBorder="1" applyAlignment="1">
      <alignment vertical="center"/>
    </xf>
    <xf numFmtId="0" fontId="0" fillId="6"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3" fontId="0" fillId="0" borderId="1" xfId="0" applyNumberFormat="1" applyFill="1" applyBorder="1" applyAlignment="1">
      <alignment horizontal="left" vertical="center"/>
    </xf>
    <xf numFmtId="3" fontId="0" fillId="0" borderId="1" xfId="0" applyNumberFormat="1" applyBorder="1" applyAlignment="1">
      <alignment horizontal="left" vertical="center"/>
    </xf>
    <xf numFmtId="0" fontId="10" fillId="0" borderId="1" xfId="1" applyFont="1" applyBorder="1" applyAlignment="1">
      <alignment horizontal="center"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5" fillId="0" borderId="0" xfId="1" applyFont="1" applyAlignment="1">
      <alignment horizontal="center"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0" fillId="6" borderId="1" xfId="0" applyFill="1" applyBorder="1" applyAlignment="1">
      <alignment horizontal="center"/>
    </xf>
    <xf numFmtId="0" fontId="5" fillId="0" borderId="11" xfId="1" applyFont="1" applyBorder="1" applyAlignment="1">
      <alignment horizontal="center" vertical="center" wrapText="1"/>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19"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19" xfId="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10" fillId="0" borderId="22"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5" fillId="3" borderId="7"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 fillId="5" borderId="19" xfId="0" applyFont="1" applyFill="1" applyBorder="1" applyAlignment="1">
      <alignment horizontal="left" vertical="center"/>
    </xf>
    <xf numFmtId="0" fontId="4" fillId="5" borderId="21" xfId="0" applyFont="1" applyFill="1" applyBorder="1" applyAlignment="1">
      <alignment horizontal="left" vertical="center"/>
    </xf>
    <xf numFmtId="0" fontId="4" fillId="5" borderId="22" xfId="0" applyFont="1" applyFill="1" applyBorder="1" applyAlignment="1">
      <alignment horizontal="left" vertical="center"/>
    </xf>
    <xf numFmtId="14" fontId="5" fillId="0" borderId="25" xfId="0" applyNumberFormat="1" applyFont="1" applyBorder="1" applyAlignment="1">
      <alignment horizontal="center" vertical="center"/>
    </xf>
    <xf numFmtId="14" fontId="5" fillId="0" borderId="24" xfId="0" applyNumberFormat="1" applyFont="1" applyBorder="1" applyAlignment="1">
      <alignment horizontal="center" vertical="center"/>
    </xf>
    <xf numFmtId="14" fontId="5" fillId="0" borderId="23"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0" xfId="0" applyFont="1" applyAlignment="1">
      <alignment horizontal="center" vertical="center"/>
    </xf>
    <xf numFmtId="0" fontId="4" fillId="5"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14" fillId="0" borderId="1" xfId="0" applyFont="1" applyBorder="1" applyAlignment="1">
      <alignment horizont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697189" cy="930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Copia%20de%20CCF8%20imp_verd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303"/>
  <sheetViews>
    <sheetView view="pageLayout" topLeftCell="A19" zoomScale="85" zoomScaleNormal="100" zoomScalePageLayoutView="85" workbookViewId="0">
      <selection activeCell="D32" sqref="D32"/>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87" t="s">
        <v>4</v>
      </c>
      <c r="C20" s="87"/>
      <c r="D20" s="87"/>
      <c r="E20" s="87"/>
    </row>
    <row r="21" spans="2:5" ht="15.6" customHeight="1" x14ac:dyDescent="0.3">
      <c r="B21" s="87"/>
      <c r="C21" s="87"/>
      <c r="D21" s="87"/>
      <c r="E21" s="87"/>
    </row>
    <row r="22" spans="2:5" ht="15.6" customHeight="1" x14ac:dyDescent="0.3">
      <c r="B22" s="121" t="s">
        <v>6</v>
      </c>
      <c r="C22" s="121"/>
      <c r="D22" s="121"/>
      <c r="E22" s="121"/>
    </row>
    <row r="23" spans="2:5" x14ac:dyDescent="0.3">
      <c r="B23" s="121" t="s">
        <v>7</v>
      </c>
      <c r="C23" s="121"/>
      <c r="D23" s="121"/>
      <c r="E23" s="121"/>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121" t="s">
        <v>152</v>
      </c>
      <c r="D27" s="121"/>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6"/>
      <c r="E31" s="9"/>
    </row>
    <row r="32" spans="2:5" ht="70.2" customHeight="1" x14ac:dyDescent="0.3">
      <c r="B32" s="9"/>
      <c r="C32" s="15" t="s">
        <v>51</v>
      </c>
      <c r="D32" s="17"/>
      <c r="E32" s="9"/>
    </row>
    <row r="33" spans="2:5" ht="70.2" customHeight="1" x14ac:dyDescent="0.3">
      <c r="B33" s="9"/>
      <c r="C33" s="14" t="s">
        <v>52</v>
      </c>
      <c r="D33" s="18"/>
      <c r="E33" s="9"/>
    </row>
    <row r="34" spans="2:5" ht="70.2" customHeight="1" x14ac:dyDescent="0.3">
      <c r="B34" s="9"/>
      <c r="C34" s="15" t="s">
        <v>53</v>
      </c>
      <c r="D34" s="17"/>
      <c r="E34" s="9"/>
    </row>
    <row r="35" spans="2:5" x14ac:dyDescent="0.3">
      <c r="B35" s="9"/>
      <c r="C35" s="13"/>
      <c r="D35" s="9"/>
      <c r="E35" s="9"/>
    </row>
    <row r="36" spans="2:5" x14ac:dyDescent="0.3">
      <c r="B36" s="9"/>
      <c r="C36" s="13"/>
      <c r="D36" s="9"/>
      <c r="E36" s="9"/>
    </row>
    <row r="37" spans="2:5" x14ac:dyDescent="0.3">
      <c r="B37" s="9"/>
      <c r="C37" s="13"/>
      <c r="D37" s="9"/>
      <c r="E37" s="9"/>
    </row>
    <row r="38" spans="2:5" x14ac:dyDescent="0.3">
      <c r="B38" s="9"/>
      <c r="C38" s="9"/>
      <c r="D38" s="9"/>
      <c r="E38" s="9"/>
    </row>
    <row r="39" spans="2:5" x14ac:dyDescent="0.3">
      <c r="B39" s="19"/>
      <c r="C39" s="19"/>
      <c r="D39" s="19"/>
      <c r="E39" s="19"/>
    </row>
    <row r="40" spans="2:5" x14ac:dyDescent="0.3">
      <c r="B40" s="122" t="s">
        <v>5</v>
      </c>
      <c r="C40" s="123"/>
      <c r="D40" s="123"/>
      <c r="E40" s="124"/>
    </row>
    <row r="41" spans="2:5" ht="60" customHeight="1" x14ac:dyDescent="0.3">
      <c r="B41" s="115" t="s">
        <v>9</v>
      </c>
      <c r="C41" s="116"/>
      <c r="D41" s="116"/>
      <c r="E41" s="117"/>
    </row>
    <row r="42" spans="2:5" x14ac:dyDescent="0.3">
      <c r="B42" s="118"/>
      <c r="C42" s="119"/>
      <c r="D42" s="119"/>
      <c r="E42" s="120"/>
    </row>
    <row r="43" spans="2:5" x14ac:dyDescent="0.3">
      <c r="B43" s="110"/>
      <c r="C43" s="111"/>
      <c r="D43" s="111"/>
      <c r="E43" s="112"/>
    </row>
    <row r="44" spans="2:5" ht="14.4" customHeight="1" x14ac:dyDescent="0.3">
      <c r="B44" s="104" t="s">
        <v>8</v>
      </c>
      <c r="C44" s="105"/>
      <c r="D44" s="105"/>
      <c r="E44" s="106"/>
    </row>
    <row r="45" spans="2:5" x14ac:dyDescent="0.3">
      <c r="B45" s="104"/>
      <c r="C45" s="105"/>
      <c r="D45" s="105"/>
      <c r="E45" s="106"/>
    </row>
    <row r="46" spans="2:5" x14ac:dyDescent="0.3">
      <c r="B46" s="104"/>
      <c r="C46" s="105"/>
      <c r="D46" s="105"/>
      <c r="E46" s="106"/>
    </row>
    <row r="47" spans="2:5" x14ac:dyDescent="0.3">
      <c r="B47" s="104"/>
      <c r="C47" s="105"/>
      <c r="D47" s="105"/>
      <c r="E47" s="106"/>
    </row>
    <row r="48" spans="2:5" x14ac:dyDescent="0.3">
      <c r="B48" s="104"/>
      <c r="C48" s="105"/>
      <c r="D48" s="105"/>
      <c r="E48" s="106"/>
    </row>
    <row r="49" spans="2:5" x14ac:dyDescent="0.3">
      <c r="B49" s="104"/>
      <c r="C49" s="105"/>
      <c r="D49" s="105"/>
      <c r="E49" s="106"/>
    </row>
    <row r="50" spans="2:5" x14ac:dyDescent="0.3">
      <c r="B50" s="104"/>
      <c r="C50" s="105"/>
      <c r="D50" s="105"/>
      <c r="E50" s="106"/>
    </row>
    <row r="51" spans="2:5" x14ac:dyDescent="0.3">
      <c r="B51" s="107"/>
      <c r="C51" s="108"/>
      <c r="D51" s="108"/>
      <c r="E51" s="109"/>
    </row>
    <row r="52" spans="2:5" x14ac:dyDescent="0.3">
      <c r="B52" s="100"/>
      <c r="C52" s="100"/>
      <c r="D52" s="100"/>
      <c r="E52" s="100"/>
    </row>
    <row r="53" spans="2:5" x14ac:dyDescent="0.3">
      <c r="B53" s="101" t="s">
        <v>10</v>
      </c>
      <c r="C53" s="102"/>
      <c r="D53" s="102"/>
      <c r="E53" s="103"/>
    </row>
    <row r="54" spans="2:5" x14ac:dyDescent="0.3">
      <c r="B54" s="5" t="s">
        <v>11</v>
      </c>
      <c r="C54" s="5"/>
      <c r="D54" s="3"/>
      <c r="E54" s="20">
        <v>42717</v>
      </c>
    </row>
    <row r="55" spans="2:5" x14ac:dyDescent="0.3">
      <c r="B55" s="97" t="s">
        <v>12</v>
      </c>
      <c r="C55" s="97"/>
      <c r="D55" s="97"/>
      <c r="E55" s="21" t="s">
        <v>54</v>
      </c>
    </row>
    <row r="56" spans="2:5" x14ac:dyDescent="0.3">
      <c r="B56" s="97" t="s">
        <v>13</v>
      </c>
      <c r="C56" s="97"/>
      <c r="D56" s="97"/>
      <c r="E56" s="21" t="s">
        <v>55</v>
      </c>
    </row>
    <row r="57" spans="2:5" x14ac:dyDescent="0.3">
      <c r="B57" s="97" t="s">
        <v>14</v>
      </c>
      <c r="C57" s="97"/>
      <c r="D57" s="97"/>
      <c r="E57" s="21" t="s">
        <v>56</v>
      </c>
    </row>
    <row r="58" spans="2:5" x14ac:dyDescent="0.3">
      <c r="B58" s="97" t="s">
        <v>15</v>
      </c>
      <c r="C58" s="97"/>
      <c r="D58" s="97"/>
      <c r="E58" s="21" t="s">
        <v>57</v>
      </c>
    </row>
    <row r="59" spans="2:5" x14ac:dyDescent="0.3">
      <c r="B59" s="99" t="s">
        <v>16</v>
      </c>
      <c r="C59" s="99"/>
      <c r="D59" s="99"/>
      <c r="E59" s="21">
        <v>5</v>
      </c>
    </row>
    <row r="60" spans="2:5" x14ac:dyDescent="0.3">
      <c r="B60" s="2"/>
      <c r="C60" s="2"/>
      <c r="D60" s="2"/>
      <c r="E60" s="2"/>
    </row>
    <row r="61" spans="2:5" x14ac:dyDescent="0.3">
      <c r="B61" s="113" t="s">
        <v>17</v>
      </c>
      <c r="C61" s="113"/>
      <c r="D61" s="113"/>
      <c r="E61" s="114"/>
    </row>
    <row r="62" spans="2:5" x14ac:dyDescent="0.3">
      <c r="B62" s="97" t="s">
        <v>18</v>
      </c>
      <c r="C62" s="97"/>
      <c r="D62" s="85"/>
      <c r="E62" s="21" t="s">
        <v>58</v>
      </c>
    </row>
    <row r="63" spans="2:5" x14ac:dyDescent="0.3">
      <c r="B63" s="97" t="s">
        <v>14</v>
      </c>
      <c r="C63" s="97"/>
      <c r="D63" s="85"/>
      <c r="E63" s="21" t="s">
        <v>56</v>
      </c>
    </row>
    <row r="64" spans="2:5" x14ac:dyDescent="0.3">
      <c r="B64" s="97" t="s">
        <v>19</v>
      </c>
      <c r="C64" s="97"/>
      <c r="D64" s="85"/>
      <c r="E64" s="21">
        <v>3224</v>
      </c>
    </row>
    <row r="65" spans="2:5" x14ac:dyDescent="0.3">
      <c r="B65" s="97" t="s">
        <v>20</v>
      </c>
      <c r="C65" s="97"/>
      <c r="D65" s="85"/>
      <c r="E65" s="21" t="s">
        <v>59</v>
      </c>
    </row>
    <row r="66" spans="2:5" x14ac:dyDescent="0.3">
      <c r="B66" s="98" t="s">
        <v>21</v>
      </c>
      <c r="C66" s="98"/>
      <c r="D66" s="93"/>
      <c r="E66" s="21">
        <v>8</v>
      </c>
    </row>
    <row r="67" spans="2:5" x14ac:dyDescent="0.3">
      <c r="B67" s="97" t="s">
        <v>22</v>
      </c>
      <c r="C67" s="97"/>
      <c r="D67" s="85"/>
      <c r="E67" s="21" t="s">
        <v>60</v>
      </c>
    </row>
    <row r="68" spans="2:5" x14ac:dyDescent="0.3">
      <c r="B68" s="97" t="s">
        <v>15</v>
      </c>
      <c r="C68" s="97"/>
      <c r="D68" s="85"/>
      <c r="E68" s="21" t="s">
        <v>57</v>
      </c>
    </row>
    <row r="69" spans="2:5" x14ac:dyDescent="0.3">
      <c r="B69" s="97" t="s">
        <v>23</v>
      </c>
      <c r="C69" s="97"/>
      <c r="D69" s="85"/>
      <c r="E69" s="22">
        <v>92.4</v>
      </c>
    </row>
    <row r="70" spans="2:5" x14ac:dyDescent="0.3">
      <c r="B70" s="99" t="s">
        <v>24</v>
      </c>
      <c r="C70" s="99"/>
      <c r="D70" s="88"/>
      <c r="E70" s="22">
        <v>5</v>
      </c>
    </row>
    <row r="71" spans="2:5" x14ac:dyDescent="0.3">
      <c r="B71" s="99" t="s">
        <v>25</v>
      </c>
      <c r="C71" s="99"/>
      <c r="D71" s="88"/>
      <c r="E71" s="21">
        <v>0</v>
      </c>
    </row>
    <row r="72" spans="2:5" x14ac:dyDescent="0.3">
      <c r="B72" s="99" t="s">
        <v>26</v>
      </c>
      <c r="C72" s="99"/>
      <c r="D72" s="88"/>
      <c r="E72" s="21">
        <v>0</v>
      </c>
    </row>
    <row r="73" spans="2:5" x14ac:dyDescent="0.3">
      <c r="B73" s="99" t="s">
        <v>27</v>
      </c>
      <c r="C73" s="99"/>
      <c r="D73" s="88"/>
      <c r="E73" s="21">
        <f>E70+E71+E72</f>
        <v>5</v>
      </c>
    </row>
    <row r="75" spans="2:5" x14ac:dyDescent="0.3">
      <c r="B75" s="95" t="s">
        <v>40</v>
      </c>
      <c r="C75" s="95"/>
      <c r="D75" s="95"/>
      <c r="E75" s="95"/>
    </row>
    <row r="76" spans="2:5" x14ac:dyDescent="0.3">
      <c r="B76" s="79" t="s">
        <v>147</v>
      </c>
      <c r="C76" s="46" t="s">
        <v>148</v>
      </c>
      <c r="D76" s="46" t="s">
        <v>149</v>
      </c>
      <c r="E76" s="46" t="s">
        <v>150</v>
      </c>
    </row>
    <row r="77" spans="2:5" x14ac:dyDescent="0.3">
      <c r="B77" s="80" t="s">
        <v>151</v>
      </c>
      <c r="C77" s="81">
        <v>301</v>
      </c>
      <c r="D77" s="81">
        <v>2011</v>
      </c>
      <c r="E77" s="81">
        <v>8</v>
      </c>
    </row>
    <row r="78" spans="2:5" x14ac:dyDescent="0.3">
      <c r="B78" s="80" t="s">
        <v>151</v>
      </c>
      <c r="C78" s="81">
        <v>301</v>
      </c>
      <c r="D78" s="81">
        <v>2012</v>
      </c>
      <c r="E78" s="81">
        <v>8</v>
      </c>
    </row>
    <row r="87" spans="2:5" ht="15.6" x14ac:dyDescent="0.3">
      <c r="B87" s="87" t="s">
        <v>4</v>
      </c>
      <c r="C87" s="87"/>
      <c r="D87" s="87"/>
      <c r="E87" s="87"/>
    </row>
    <row r="88" spans="2:5" x14ac:dyDescent="0.3">
      <c r="B88" s="6" t="s">
        <v>47</v>
      </c>
      <c r="C88" s="7"/>
      <c r="D88" s="8"/>
      <c r="E88" s="23" t="s">
        <v>61</v>
      </c>
    </row>
    <row r="89" spans="2:5" x14ac:dyDescent="0.3">
      <c r="B89" s="85" t="s">
        <v>45</v>
      </c>
      <c r="C89" s="86"/>
      <c r="D89" s="86"/>
      <c r="E89" s="24" t="s">
        <v>62</v>
      </c>
    </row>
    <row r="90" spans="2:5" x14ac:dyDescent="0.3">
      <c r="B90" s="85" t="s">
        <v>28</v>
      </c>
      <c r="C90" s="86"/>
      <c r="D90" s="86"/>
      <c r="E90" s="24" t="s">
        <v>63</v>
      </c>
    </row>
    <row r="91" spans="2:5" x14ac:dyDescent="0.3">
      <c r="B91" s="88" t="s">
        <v>46</v>
      </c>
      <c r="C91" s="89"/>
      <c r="D91" s="89"/>
      <c r="E91" s="24" t="s">
        <v>64</v>
      </c>
    </row>
    <row r="92" spans="2:5" x14ac:dyDescent="0.3">
      <c r="B92" s="90" t="s">
        <v>29</v>
      </c>
      <c r="C92" s="91"/>
      <c r="D92" s="91"/>
      <c r="E92" s="25">
        <v>10200403</v>
      </c>
    </row>
    <row r="93" spans="2:5" ht="14.4" customHeight="1" x14ac:dyDescent="0.3">
      <c r="B93" s="88" t="s">
        <v>30</v>
      </c>
      <c r="C93" s="89"/>
      <c r="D93" s="89"/>
      <c r="E93" s="24" t="s">
        <v>65</v>
      </c>
    </row>
    <row r="94" spans="2:5" x14ac:dyDescent="0.3">
      <c r="B94" s="85" t="s">
        <v>3</v>
      </c>
      <c r="C94" s="86"/>
      <c r="D94" s="86"/>
      <c r="E94" s="24" t="s">
        <v>66</v>
      </c>
    </row>
    <row r="95" spans="2:5" x14ac:dyDescent="0.3">
      <c r="B95" s="85" t="s">
        <v>31</v>
      </c>
      <c r="C95" s="86"/>
      <c r="D95" s="86"/>
      <c r="E95" s="24">
        <v>1989</v>
      </c>
    </row>
    <row r="96" spans="2:5" x14ac:dyDescent="0.3">
      <c r="B96" s="85" t="s">
        <v>32</v>
      </c>
      <c r="C96" s="86"/>
      <c r="D96" s="86"/>
      <c r="E96" s="25" t="s">
        <v>67</v>
      </c>
    </row>
    <row r="97" spans="2:5" x14ac:dyDescent="0.3">
      <c r="B97" s="85" t="s">
        <v>33</v>
      </c>
      <c r="C97" s="86"/>
      <c r="D97" s="86"/>
      <c r="E97" s="26" t="s">
        <v>68</v>
      </c>
    </row>
    <row r="98" spans="2:5" x14ac:dyDescent="0.3">
      <c r="B98" s="85" t="s">
        <v>34</v>
      </c>
      <c r="C98" s="86"/>
      <c r="D98" s="86"/>
      <c r="E98" s="26" t="s">
        <v>69</v>
      </c>
    </row>
    <row r="99" spans="2:5" x14ac:dyDescent="0.3">
      <c r="B99" s="93" t="s">
        <v>35</v>
      </c>
      <c r="C99" s="94"/>
      <c r="D99" s="94"/>
      <c r="E99" s="27" t="s">
        <v>70</v>
      </c>
    </row>
    <row r="100" spans="2:5" x14ac:dyDescent="0.3">
      <c r="B100" s="88" t="s">
        <v>36</v>
      </c>
      <c r="C100" s="89"/>
      <c r="D100" s="89"/>
      <c r="E100" s="27" t="s">
        <v>70</v>
      </c>
    </row>
    <row r="101" spans="2:5" x14ac:dyDescent="0.3">
      <c r="B101" s="88" t="s">
        <v>37</v>
      </c>
      <c r="C101" s="89"/>
      <c r="D101" s="89"/>
      <c r="E101" s="28">
        <v>14.494199999999999</v>
      </c>
    </row>
    <row r="102" spans="2:5" x14ac:dyDescent="0.3">
      <c r="B102" s="88" t="s">
        <v>38</v>
      </c>
      <c r="C102" s="89"/>
      <c r="D102" s="89"/>
      <c r="E102" s="29">
        <v>16840</v>
      </c>
    </row>
    <row r="103" spans="2:5" x14ac:dyDescent="0.3">
      <c r="B103" s="88" t="s">
        <v>39</v>
      </c>
      <c r="C103" s="89"/>
      <c r="D103" s="92"/>
      <c r="E103" s="4" t="s">
        <v>71</v>
      </c>
    </row>
    <row r="104" spans="2:5" ht="28.8" x14ac:dyDescent="0.3">
      <c r="B104" s="85" t="s">
        <v>41</v>
      </c>
      <c r="C104" s="86"/>
      <c r="D104" s="86"/>
      <c r="E104" s="30" t="s">
        <v>72</v>
      </c>
    </row>
    <row r="105" spans="2:5" x14ac:dyDescent="0.3">
      <c r="B105" s="85" t="s">
        <v>42</v>
      </c>
      <c r="C105" s="86"/>
      <c r="D105" s="86"/>
      <c r="E105" s="31" t="s">
        <v>73</v>
      </c>
    </row>
    <row r="106" spans="2:5" x14ac:dyDescent="0.3">
      <c r="B106" s="85" t="s">
        <v>43</v>
      </c>
      <c r="C106" s="86"/>
      <c r="D106" s="86"/>
      <c r="E106" s="32" t="s">
        <v>70</v>
      </c>
    </row>
    <row r="107" spans="2:5" x14ac:dyDescent="0.3">
      <c r="B107" s="85" t="s">
        <v>44</v>
      </c>
      <c r="C107" s="86"/>
      <c r="D107" s="86"/>
      <c r="E107" s="32" t="s">
        <v>70</v>
      </c>
    </row>
    <row r="135" spans="2:5" ht="15.75" customHeight="1" x14ac:dyDescent="0.3"/>
    <row r="136" spans="2:5" ht="15.6" x14ac:dyDescent="0.3">
      <c r="B136" s="96" t="s">
        <v>4</v>
      </c>
      <c r="C136" s="96"/>
      <c r="D136" s="96"/>
      <c r="E136" s="96"/>
    </row>
    <row r="137" spans="2:5" x14ac:dyDescent="0.3">
      <c r="B137" s="6" t="s">
        <v>47</v>
      </c>
      <c r="C137" s="7"/>
      <c r="D137" s="8"/>
      <c r="E137" s="23" t="s">
        <v>77</v>
      </c>
    </row>
    <row r="138" spans="2:5" x14ac:dyDescent="0.3">
      <c r="B138" s="85" t="s">
        <v>45</v>
      </c>
      <c r="C138" s="86"/>
      <c r="D138" s="86"/>
      <c r="E138" s="34" t="s">
        <v>62</v>
      </c>
    </row>
    <row r="139" spans="2:5" x14ac:dyDescent="0.3">
      <c r="B139" s="85" t="s">
        <v>28</v>
      </c>
      <c r="C139" s="86"/>
      <c r="D139" s="86"/>
      <c r="E139" s="22" t="s">
        <v>78</v>
      </c>
    </row>
    <row r="140" spans="2:5" x14ac:dyDescent="0.3">
      <c r="B140" s="88" t="s">
        <v>46</v>
      </c>
      <c r="C140" s="89"/>
      <c r="D140" s="89"/>
      <c r="E140" s="22" t="s">
        <v>79</v>
      </c>
    </row>
    <row r="141" spans="2:5" x14ac:dyDescent="0.3">
      <c r="B141" s="90" t="s">
        <v>29</v>
      </c>
      <c r="C141" s="91"/>
      <c r="D141" s="91"/>
      <c r="E141" s="22">
        <v>10200403</v>
      </c>
    </row>
    <row r="142" spans="2:5" x14ac:dyDescent="0.3">
      <c r="B142" s="88" t="s">
        <v>30</v>
      </c>
      <c r="C142" s="89"/>
      <c r="D142" s="89"/>
      <c r="E142" s="34" t="s">
        <v>65</v>
      </c>
    </row>
    <row r="143" spans="2:5" x14ac:dyDescent="0.3">
      <c r="B143" s="85" t="s">
        <v>3</v>
      </c>
      <c r="C143" s="86"/>
      <c r="D143" s="86"/>
      <c r="E143" s="34" t="s">
        <v>66</v>
      </c>
    </row>
    <row r="144" spans="2:5" x14ac:dyDescent="0.3">
      <c r="B144" s="85" t="s">
        <v>31</v>
      </c>
      <c r="C144" s="86"/>
      <c r="D144" s="86"/>
      <c r="E144" s="34">
        <v>1989</v>
      </c>
    </row>
    <row r="145" spans="2:5" x14ac:dyDescent="0.3">
      <c r="B145" s="85" t="s">
        <v>32</v>
      </c>
      <c r="C145" s="86"/>
      <c r="D145" s="86"/>
      <c r="E145" s="22" t="s">
        <v>67</v>
      </c>
    </row>
    <row r="146" spans="2:5" x14ac:dyDescent="0.3">
      <c r="B146" s="85" t="s">
        <v>33</v>
      </c>
      <c r="C146" s="86"/>
      <c r="D146" s="86"/>
      <c r="E146" s="26" t="s">
        <v>68</v>
      </c>
    </row>
    <row r="147" spans="2:5" x14ac:dyDescent="0.3">
      <c r="B147" s="85" t="s">
        <v>34</v>
      </c>
      <c r="C147" s="86"/>
      <c r="D147" s="86"/>
      <c r="E147" s="26" t="s">
        <v>69</v>
      </c>
    </row>
    <row r="148" spans="2:5" x14ac:dyDescent="0.3">
      <c r="B148" s="93" t="s">
        <v>35</v>
      </c>
      <c r="C148" s="94"/>
      <c r="D148" s="94"/>
      <c r="E148" s="27" t="s">
        <v>70</v>
      </c>
    </row>
    <row r="149" spans="2:5" x14ac:dyDescent="0.3">
      <c r="B149" s="88" t="s">
        <v>36</v>
      </c>
      <c r="C149" s="89"/>
      <c r="D149" s="89"/>
      <c r="E149" s="27" t="s">
        <v>70</v>
      </c>
    </row>
    <row r="150" spans="2:5" x14ac:dyDescent="0.3">
      <c r="B150" s="88" t="s">
        <v>37</v>
      </c>
      <c r="C150" s="89"/>
      <c r="D150" s="89"/>
      <c r="E150" s="28">
        <v>14.494199999999999</v>
      </c>
    </row>
    <row r="151" spans="2:5" x14ac:dyDescent="0.3">
      <c r="B151" s="88" t="s">
        <v>38</v>
      </c>
      <c r="C151" s="89"/>
      <c r="D151" s="89"/>
      <c r="E151" s="29">
        <v>16840</v>
      </c>
    </row>
    <row r="152" spans="2:5" x14ac:dyDescent="0.3">
      <c r="B152" s="88" t="s">
        <v>39</v>
      </c>
      <c r="C152" s="89"/>
      <c r="D152" s="92"/>
      <c r="E152" s="4" t="s">
        <v>71</v>
      </c>
    </row>
    <row r="153" spans="2:5" ht="28.8" x14ac:dyDescent="0.3">
      <c r="B153" s="85" t="s">
        <v>41</v>
      </c>
      <c r="C153" s="86"/>
      <c r="D153" s="86"/>
      <c r="E153" s="30" t="s">
        <v>72</v>
      </c>
    </row>
    <row r="154" spans="2:5" x14ac:dyDescent="0.3">
      <c r="B154" s="85" t="s">
        <v>42</v>
      </c>
      <c r="C154" s="86"/>
      <c r="D154" s="86"/>
      <c r="E154" s="31" t="s">
        <v>73</v>
      </c>
    </row>
    <row r="155" spans="2:5" x14ac:dyDescent="0.3">
      <c r="B155" s="85" t="s">
        <v>43</v>
      </c>
      <c r="C155" s="86"/>
      <c r="D155" s="86"/>
      <c r="E155" s="32" t="s">
        <v>70</v>
      </c>
    </row>
    <row r="156" spans="2:5" x14ac:dyDescent="0.3">
      <c r="B156" s="85" t="s">
        <v>44</v>
      </c>
      <c r="C156" s="86"/>
      <c r="D156" s="86"/>
      <c r="E156" s="32" t="s">
        <v>70</v>
      </c>
    </row>
    <row r="185" spans="2:5" ht="15.6" x14ac:dyDescent="0.3">
      <c r="B185" s="87" t="s">
        <v>4</v>
      </c>
      <c r="C185" s="87"/>
      <c r="D185" s="87"/>
      <c r="E185" s="87"/>
    </row>
    <row r="186" spans="2:5" ht="15" thickBot="1" x14ac:dyDescent="0.35">
      <c r="B186" s="6" t="s">
        <v>47</v>
      </c>
      <c r="C186" s="7"/>
      <c r="D186" s="8"/>
      <c r="E186" s="23" t="s">
        <v>76</v>
      </c>
    </row>
    <row r="187" spans="2:5" x14ac:dyDescent="0.3">
      <c r="B187" s="85" t="s">
        <v>45</v>
      </c>
      <c r="C187" s="86"/>
      <c r="D187" s="86"/>
      <c r="E187" s="33" t="s">
        <v>62</v>
      </c>
    </row>
    <row r="188" spans="2:5" x14ac:dyDescent="0.3">
      <c r="B188" s="85" t="s">
        <v>28</v>
      </c>
      <c r="C188" s="86"/>
      <c r="D188" s="86"/>
      <c r="E188" s="27" t="s">
        <v>80</v>
      </c>
    </row>
    <row r="189" spans="2:5" x14ac:dyDescent="0.3">
      <c r="B189" s="88" t="s">
        <v>46</v>
      </c>
      <c r="C189" s="89"/>
      <c r="D189" s="89"/>
      <c r="E189" s="27" t="s">
        <v>81</v>
      </c>
    </row>
    <row r="190" spans="2:5" x14ac:dyDescent="0.3">
      <c r="B190" s="90" t="s">
        <v>29</v>
      </c>
      <c r="C190" s="91"/>
      <c r="D190" s="91"/>
      <c r="E190" s="25">
        <v>10200403</v>
      </c>
    </row>
    <row r="191" spans="2:5" x14ac:dyDescent="0.3">
      <c r="B191" s="88" t="s">
        <v>30</v>
      </c>
      <c r="C191" s="89"/>
      <c r="D191" s="89"/>
      <c r="E191" s="24" t="s">
        <v>65</v>
      </c>
    </row>
    <row r="192" spans="2:5" x14ac:dyDescent="0.3">
      <c r="B192" s="85" t="s">
        <v>3</v>
      </c>
      <c r="C192" s="86"/>
      <c r="D192" s="86"/>
      <c r="E192" s="24" t="s">
        <v>66</v>
      </c>
    </row>
    <row r="193" spans="2:5" x14ac:dyDescent="0.3">
      <c r="B193" s="85" t="s">
        <v>31</v>
      </c>
      <c r="C193" s="86"/>
      <c r="D193" s="86"/>
      <c r="E193" s="24">
        <v>1989</v>
      </c>
    </row>
    <row r="194" spans="2:5" x14ac:dyDescent="0.3">
      <c r="B194" s="85" t="s">
        <v>32</v>
      </c>
      <c r="C194" s="86"/>
      <c r="D194" s="86"/>
      <c r="E194" s="25" t="s">
        <v>67</v>
      </c>
    </row>
    <row r="195" spans="2:5" x14ac:dyDescent="0.3">
      <c r="B195" s="85" t="s">
        <v>33</v>
      </c>
      <c r="C195" s="86"/>
      <c r="D195" s="86"/>
      <c r="E195" s="26" t="s">
        <v>68</v>
      </c>
    </row>
    <row r="196" spans="2:5" x14ac:dyDescent="0.3">
      <c r="B196" s="85" t="s">
        <v>34</v>
      </c>
      <c r="C196" s="86"/>
      <c r="D196" s="86"/>
      <c r="E196" s="26" t="s">
        <v>69</v>
      </c>
    </row>
    <row r="197" spans="2:5" x14ac:dyDescent="0.3">
      <c r="B197" s="93" t="s">
        <v>35</v>
      </c>
      <c r="C197" s="94"/>
      <c r="D197" s="94"/>
      <c r="E197" s="27" t="s">
        <v>70</v>
      </c>
    </row>
    <row r="198" spans="2:5" x14ac:dyDescent="0.3">
      <c r="B198" s="88" t="s">
        <v>36</v>
      </c>
      <c r="C198" s="89"/>
      <c r="D198" s="89"/>
      <c r="E198" s="27" t="s">
        <v>70</v>
      </c>
    </row>
    <row r="199" spans="2:5" x14ac:dyDescent="0.3">
      <c r="B199" s="88" t="s">
        <v>37</v>
      </c>
      <c r="C199" s="89"/>
      <c r="D199" s="89"/>
      <c r="E199" s="35">
        <v>27.478079999999999</v>
      </c>
    </row>
    <row r="200" spans="2:5" x14ac:dyDescent="0.3">
      <c r="B200" s="88" t="s">
        <v>38</v>
      </c>
      <c r="C200" s="89"/>
      <c r="D200" s="89"/>
      <c r="E200" s="82">
        <v>22200</v>
      </c>
    </row>
    <row r="201" spans="2:5" x14ac:dyDescent="0.3">
      <c r="B201" s="88" t="s">
        <v>39</v>
      </c>
      <c r="C201" s="89"/>
      <c r="D201" s="92"/>
      <c r="E201" s="4" t="s">
        <v>71</v>
      </c>
    </row>
    <row r="202" spans="2:5" x14ac:dyDescent="0.3">
      <c r="B202" s="85" t="s">
        <v>41</v>
      </c>
      <c r="C202" s="86"/>
      <c r="D202" s="86"/>
      <c r="E202" s="32" t="s">
        <v>70</v>
      </c>
    </row>
    <row r="203" spans="2:5" x14ac:dyDescent="0.3">
      <c r="B203" s="85" t="s">
        <v>42</v>
      </c>
      <c r="C203" s="86"/>
      <c r="D203" s="86"/>
      <c r="E203" s="32" t="s">
        <v>70</v>
      </c>
    </row>
    <row r="204" spans="2:5" x14ac:dyDescent="0.3">
      <c r="B204" s="85" t="s">
        <v>43</v>
      </c>
      <c r="C204" s="86"/>
      <c r="D204" s="86"/>
      <c r="E204" s="32" t="s">
        <v>70</v>
      </c>
    </row>
    <row r="205" spans="2:5" x14ac:dyDescent="0.3">
      <c r="B205" s="85" t="s">
        <v>44</v>
      </c>
      <c r="C205" s="86"/>
      <c r="D205" s="86"/>
      <c r="E205" s="32" t="s">
        <v>70</v>
      </c>
    </row>
    <row r="234" spans="2:5" ht="15.6" x14ac:dyDescent="0.3">
      <c r="B234" s="87" t="s">
        <v>4</v>
      </c>
      <c r="C234" s="87"/>
      <c r="D234" s="87"/>
      <c r="E234" s="87"/>
    </row>
    <row r="235" spans="2:5" x14ac:dyDescent="0.3">
      <c r="B235" s="6" t="s">
        <v>47</v>
      </c>
      <c r="C235" s="7"/>
      <c r="D235" s="8"/>
      <c r="E235" s="23" t="s">
        <v>75</v>
      </c>
    </row>
    <row r="236" spans="2:5" x14ac:dyDescent="0.3">
      <c r="B236" s="85" t="s">
        <v>45</v>
      </c>
      <c r="C236" s="86"/>
      <c r="D236" s="86"/>
      <c r="E236" s="24" t="s">
        <v>62</v>
      </c>
    </row>
    <row r="237" spans="2:5" x14ac:dyDescent="0.3">
      <c r="B237" s="85" t="s">
        <v>28</v>
      </c>
      <c r="C237" s="86"/>
      <c r="D237" s="86"/>
      <c r="E237" s="24" t="s">
        <v>82</v>
      </c>
    </row>
    <row r="238" spans="2:5" x14ac:dyDescent="0.3">
      <c r="B238" s="88" t="s">
        <v>46</v>
      </c>
      <c r="C238" s="89"/>
      <c r="D238" s="89"/>
      <c r="E238" s="24" t="s">
        <v>83</v>
      </c>
    </row>
    <row r="239" spans="2:5" x14ac:dyDescent="0.3">
      <c r="B239" s="90" t="s">
        <v>29</v>
      </c>
      <c r="C239" s="91"/>
      <c r="D239" s="91"/>
      <c r="E239" s="25">
        <v>10200403</v>
      </c>
    </row>
    <row r="240" spans="2:5" x14ac:dyDescent="0.3">
      <c r="B240" s="88" t="s">
        <v>30</v>
      </c>
      <c r="C240" s="89"/>
      <c r="D240" s="89"/>
      <c r="E240" s="24" t="s">
        <v>84</v>
      </c>
    </row>
    <row r="241" spans="2:5" x14ac:dyDescent="0.3">
      <c r="B241" s="85" t="s">
        <v>3</v>
      </c>
      <c r="C241" s="86"/>
      <c r="D241" s="86"/>
      <c r="E241" s="24" t="s">
        <v>85</v>
      </c>
    </row>
    <row r="242" spans="2:5" x14ac:dyDescent="0.3">
      <c r="B242" s="85" t="s">
        <v>31</v>
      </c>
      <c r="C242" s="86"/>
      <c r="D242" s="86"/>
      <c r="E242" s="24">
        <v>1992</v>
      </c>
    </row>
    <row r="243" spans="2:5" x14ac:dyDescent="0.3">
      <c r="B243" s="85" t="s">
        <v>32</v>
      </c>
      <c r="C243" s="86"/>
      <c r="D243" s="86"/>
      <c r="E243" s="25" t="s">
        <v>67</v>
      </c>
    </row>
    <row r="244" spans="2:5" x14ac:dyDescent="0.3">
      <c r="B244" s="85" t="s">
        <v>33</v>
      </c>
      <c r="C244" s="86"/>
      <c r="D244" s="86"/>
      <c r="E244" s="26" t="s">
        <v>68</v>
      </c>
    </row>
    <row r="245" spans="2:5" x14ac:dyDescent="0.3">
      <c r="B245" s="85" t="s">
        <v>34</v>
      </c>
      <c r="C245" s="86"/>
      <c r="D245" s="86"/>
      <c r="E245" s="26" t="s">
        <v>69</v>
      </c>
    </row>
    <row r="246" spans="2:5" x14ac:dyDescent="0.3">
      <c r="B246" s="93" t="s">
        <v>35</v>
      </c>
      <c r="C246" s="94"/>
      <c r="D246" s="94"/>
      <c r="E246" s="27" t="s">
        <v>70</v>
      </c>
    </row>
    <row r="247" spans="2:5" x14ac:dyDescent="0.3">
      <c r="B247" s="88" t="s">
        <v>36</v>
      </c>
      <c r="C247" s="89"/>
      <c r="D247" s="89"/>
      <c r="E247" s="27" t="s">
        <v>70</v>
      </c>
    </row>
    <row r="248" spans="2:5" x14ac:dyDescent="0.3">
      <c r="B248" s="88" t="s">
        <v>37</v>
      </c>
      <c r="C248" s="89"/>
      <c r="D248" s="89"/>
      <c r="E248" s="28">
        <v>25.653515999999993</v>
      </c>
    </row>
    <row r="249" spans="2:5" x14ac:dyDescent="0.3">
      <c r="B249" s="88" t="s">
        <v>38</v>
      </c>
      <c r="C249" s="89"/>
      <c r="D249" s="89"/>
      <c r="E249" s="29">
        <v>31927</v>
      </c>
    </row>
    <row r="250" spans="2:5" x14ac:dyDescent="0.3">
      <c r="B250" s="88" t="s">
        <v>39</v>
      </c>
      <c r="C250" s="89"/>
      <c r="D250" s="92"/>
      <c r="E250" s="4" t="s">
        <v>71</v>
      </c>
    </row>
    <row r="251" spans="2:5" x14ac:dyDescent="0.3">
      <c r="B251" s="85" t="s">
        <v>41</v>
      </c>
      <c r="C251" s="86"/>
      <c r="D251" s="86"/>
      <c r="E251" s="32" t="s">
        <v>70</v>
      </c>
    </row>
    <row r="252" spans="2:5" x14ac:dyDescent="0.3">
      <c r="B252" s="85" t="s">
        <v>42</v>
      </c>
      <c r="C252" s="86"/>
      <c r="D252" s="86"/>
      <c r="E252" s="32" t="s">
        <v>70</v>
      </c>
    </row>
    <row r="253" spans="2:5" x14ac:dyDescent="0.3">
      <c r="B253" s="85" t="s">
        <v>43</v>
      </c>
      <c r="C253" s="86"/>
      <c r="D253" s="86"/>
      <c r="E253" s="32" t="s">
        <v>70</v>
      </c>
    </row>
    <row r="254" spans="2:5" x14ac:dyDescent="0.3">
      <c r="B254" s="85" t="s">
        <v>44</v>
      </c>
      <c r="C254" s="86"/>
      <c r="D254" s="86"/>
      <c r="E254" s="32" t="s">
        <v>70</v>
      </c>
    </row>
    <row r="283" spans="2:5" ht="15.6" x14ac:dyDescent="0.3">
      <c r="B283" s="87" t="s">
        <v>4</v>
      </c>
      <c r="C283" s="87"/>
      <c r="D283" s="87"/>
      <c r="E283" s="87"/>
    </row>
    <row r="284" spans="2:5" x14ac:dyDescent="0.3">
      <c r="B284" s="6" t="s">
        <v>47</v>
      </c>
      <c r="C284" s="7"/>
      <c r="D284" s="8"/>
      <c r="E284" s="23" t="s">
        <v>74</v>
      </c>
    </row>
    <row r="285" spans="2:5" x14ac:dyDescent="0.3">
      <c r="B285" s="85" t="s">
        <v>45</v>
      </c>
      <c r="C285" s="86"/>
      <c r="D285" s="86"/>
      <c r="E285" s="27" t="s">
        <v>62</v>
      </c>
    </row>
    <row r="286" spans="2:5" x14ac:dyDescent="0.3">
      <c r="B286" s="85" t="s">
        <v>28</v>
      </c>
      <c r="C286" s="86"/>
      <c r="D286" s="86"/>
      <c r="E286" s="25" t="s">
        <v>86</v>
      </c>
    </row>
    <row r="287" spans="2:5" x14ac:dyDescent="0.3">
      <c r="B287" s="88" t="s">
        <v>46</v>
      </c>
      <c r="C287" s="89"/>
      <c r="D287" s="89"/>
      <c r="E287" s="27" t="s">
        <v>87</v>
      </c>
    </row>
    <row r="288" spans="2:5" x14ac:dyDescent="0.3">
      <c r="B288" s="90" t="s">
        <v>29</v>
      </c>
      <c r="C288" s="91"/>
      <c r="D288" s="91"/>
      <c r="E288" s="25">
        <v>10200601</v>
      </c>
    </row>
    <row r="289" spans="2:5" x14ac:dyDescent="0.3">
      <c r="B289" s="88" t="s">
        <v>30</v>
      </c>
      <c r="C289" s="89"/>
      <c r="D289" s="89"/>
      <c r="E289" s="36" t="s">
        <v>88</v>
      </c>
    </row>
    <row r="290" spans="2:5" x14ac:dyDescent="0.3">
      <c r="B290" s="85" t="s">
        <v>3</v>
      </c>
      <c r="C290" s="86"/>
      <c r="D290" s="86"/>
      <c r="E290" s="25" t="s">
        <v>89</v>
      </c>
    </row>
    <row r="291" spans="2:5" x14ac:dyDescent="0.3">
      <c r="B291" s="85" t="s">
        <v>31</v>
      </c>
      <c r="C291" s="86"/>
      <c r="D291" s="86"/>
      <c r="E291" s="25">
        <v>1984</v>
      </c>
    </row>
    <row r="292" spans="2:5" x14ac:dyDescent="0.3">
      <c r="B292" s="85" t="s">
        <v>32</v>
      </c>
      <c r="C292" s="86"/>
      <c r="D292" s="86"/>
      <c r="E292" s="25" t="s">
        <v>67</v>
      </c>
    </row>
    <row r="293" spans="2:5" x14ac:dyDescent="0.3">
      <c r="B293" s="85" t="s">
        <v>33</v>
      </c>
      <c r="C293" s="86"/>
      <c r="D293" s="86"/>
      <c r="E293" s="37" t="s">
        <v>91</v>
      </c>
    </row>
    <row r="294" spans="2:5" x14ac:dyDescent="0.3">
      <c r="B294" s="85" t="s">
        <v>34</v>
      </c>
      <c r="C294" s="86"/>
      <c r="D294" s="86"/>
      <c r="E294" s="27" t="s">
        <v>70</v>
      </c>
    </row>
    <row r="295" spans="2:5" x14ac:dyDescent="0.3">
      <c r="B295" s="93" t="s">
        <v>35</v>
      </c>
      <c r="C295" s="94"/>
      <c r="D295" s="94"/>
      <c r="E295" s="27" t="s">
        <v>70</v>
      </c>
    </row>
    <row r="296" spans="2:5" x14ac:dyDescent="0.3">
      <c r="B296" s="88" t="s">
        <v>36</v>
      </c>
      <c r="C296" s="89"/>
      <c r="D296" s="89"/>
      <c r="E296" s="27" t="s">
        <v>70</v>
      </c>
    </row>
    <row r="297" spans="2:5" x14ac:dyDescent="0.3">
      <c r="B297" s="88" t="s">
        <v>37</v>
      </c>
      <c r="C297" s="89"/>
      <c r="D297" s="89"/>
      <c r="E297" s="38">
        <v>10.28294644</v>
      </c>
    </row>
    <row r="298" spans="2:5" x14ac:dyDescent="0.3">
      <c r="B298" s="88" t="s">
        <v>38</v>
      </c>
      <c r="C298" s="89"/>
      <c r="D298" s="89"/>
      <c r="E298" s="83">
        <v>12500</v>
      </c>
    </row>
    <row r="299" spans="2:5" x14ac:dyDescent="0.3">
      <c r="B299" s="88" t="s">
        <v>39</v>
      </c>
      <c r="C299" s="89"/>
      <c r="D299" s="92"/>
      <c r="E299" s="4" t="s">
        <v>90</v>
      </c>
    </row>
    <row r="300" spans="2:5" x14ac:dyDescent="0.3">
      <c r="B300" s="85" t="s">
        <v>41</v>
      </c>
      <c r="C300" s="86"/>
      <c r="D300" s="86"/>
      <c r="E300" s="32" t="s">
        <v>70</v>
      </c>
    </row>
    <row r="301" spans="2:5" x14ac:dyDescent="0.3">
      <c r="B301" s="85" t="s">
        <v>42</v>
      </c>
      <c r="C301" s="86"/>
      <c r="D301" s="86"/>
      <c r="E301" s="32" t="s">
        <v>70</v>
      </c>
    </row>
    <row r="302" spans="2:5" x14ac:dyDescent="0.3">
      <c r="B302" s="85" t="s">
        <v>43</v>
      </c>
      <c r="C302" s="86"/>
      <c r="D302" s="86"/>
      <c r="E302" s="32" t="s">
        <v>70</v>
      </c>
    </row>
    <row r="303" spans="2:5" x14ac:dyDescent="0.3">
      <c r="B303" s="85" t="s">
        <v>44</v>
      </c>
      <c r="C303" s="86"/>
      <c r="D303" s="86"/>
      <c r="E303" s="32" t="s">
        <v>70</v>
      </c>
    </row>
  </sheetData>
  <mergeCells count="130">
    <mergeCell ref="B58:D58"/>
    <mergeCell ref="B59:D59"/>
    <mergeCell ref="B52:E52"/>
    <mergeCell ref="B53:E53"/>
    <mergeCell ref="B44:E51"/>
    <mergeCell ref="B43:E43"/>
    <mergeCell ref="B61:E61"/>
    <mergeCell ref="B62:D62"/>
    <mergeCell ref="B20:E20"/>
    <mergeCell ref="B21:E21"/>
    <mergeCell ref="B41:E42"/>
    <mergeCell ref="B22:E22"/>
    <mergeCell ref="B23:E23"/>
    <mergeCell ref="B40:E40"/>
    <mergeCell ref="B55:D55"/>
    <mergeCell ref="B56:D56"/>
    <mergeCell ref="B57:D57"/>
    <mergeCell ref="C27:D27"/>
    <mergeCell ref="B89:D89"/>
    <mergeCell ref="B104:D104"/>
    <mergeCell ref="B63:D63"/>
    <mergeCell ref="B66:D66"/>
    <mergeCell ref="B68:D68"/>
    <mergeCell ref="B69:D69"/>
    <mergeCell ref="B70:D70"/>
    <mergeCell ref="B92:D92"/>
    <mergeCell ref="B64:D64"/>
    <mergeCell ref="B73:D73"/>
    <mergeCell ref="B72:D72"/>
    <mergeCell ref="B71:D71"/>
    <mergeCell ref="B67:D67"/>
    <mergeCell ref="B65:D65"/>
    <mergeCell ref="B105:D105"/>
    <mergeCell ref="B106:D106"/>
    <mergeCell ref="B90:D90"/>
    <mergeCell ref="B91:D91"/>
    <mergeCell ref="B94:D94"/>
    <mergeCell ref="B93:D93"/>
    <mergeCell ref="B147:D147"/>
    <mergeCell ref="B148:D148"/>
    <mergeCell ref="B75:E75"/>
    <mergeCell ref="B139:D139"/>
    <mergeCell ref="B140:D140"/>
    <mergeCell ref="B136:E136"/>
    <mergeCell ref="B138:D138"/>
    <mergeCell ref="B87:E87"/>
    <mergeCell ref="B107:D107"/>
    <mergeCell ref="B95:D95"/>
    <mergeCell ref="B99:D99"/>
    <mergeCell ref="B98:D98"/>
    <mergeCell ref="B97:D97"/>
    <mergeCell ref="B96:D96"/>
    <mergeCell ref="B101:D101"/>
    <mergeCell ref="B102:D102"/>
    <mergeCell ref="B103:D103"/>
    <mergeCell ref="B100:D100"/>
    <mergeCell ref="B149:D149"/>
    <mergeCell ref="B150:D150"/>
    <mergeCell ref="B151:D151"/>
    <mergeCell ref="B152:D152"/>
    <mergeCell ref="B141:D141"/>
    <mergeCell ref="B142:D142"/>
    <mergeCell ref="B143:D143"/>
    <mergeCell ref="B144:D144"/>
    <mergeCell ref="B145:D145"/>
    <mergeCell ref="B146:D146"/>
    <mergeCell ref="B190:D190"/>
    <mergeCell ref="B191:D191"/>
    <mergeCell ref="B192:D192"/>
    <mergeCell ref="B185:E185"/>
    <mergeCell ref="B187:D187"/>
    <mergeCell ref="B188:D188"/>
    <mergeCell ref="B189:D189"/>
    <mergeCell ref="B153:D153"/>
    <mergeCell ref="B154:D154"/>
    <mergeCell ref="B155:D155"/>
    <mergeCell ref="B156:D156"/>
    <mergeCell ref="B204:D204"/>
    <mergeCell ref="B205:D205"/>
    <mergeCell ref="B199:D199"/>
    <mergeCell ref="B200:D200"/>
    <mergeCell ref="B201:D201"/>
    <mergeCell ref="B202:D202"/>
    <mergeCell ref="B203:D203"/>
    <mergeCell ref="B193:D193"/>
    <mergeCell ref="B194:D194"/>
    <mergeCell ref="B195:D195"/>
    <mergeCell ref="B196:D196"/>
    <mergeCell ref="B197:D197"/>
    <mergeCell ref="B198:D198"/>
    <mergeCell ref="B244:D244"/>
    <mergeCell ref="B245:D245"/>
    <mergeCell ref="B246:D246"/>
    <mergeCell ref="B247:D247"/>
    <mergeCell ref="B248:D248"/>
    <mergeCell ref="B249:D249"/>
    <mergeCell ref="B250:D250"/>
    <mergeCell ref="B251:D251"/>
    <mergeCell ref="B234:E234"/>
    <mergeCell ref="B236:D236"/>
    <mergeCell ref="B237:D237"/>
    <mergeCell ref="B238:D238"/>
    <mergeCell ref="B239:D239"/>
    <mergeCell ref="B240:D240"/>
    <mergeCell ref="B241:D241"/>
    <mergeCell ref="B242:D242"/>
    <mergeCell ref="B243:D243"/>
    <mergeCell ref="B299:D299"/>
    <mergeCell ref="B300:D300"/>
    <mergeCell ref="B301:D301"/>
    <mergeCell ref="B302:D302"/>
    <mergeCell ref="B303:D303"/>
    <mergeCell ref="B290:D290"/>
    <mergeCell ref="B291:D291"/>
    <mergeCell ref="B292:D292"/>
    <mergeCell ref="B293:D293"/>
    <mergeCell ref="B294:D294"/>
    <mergeCell ref="B295:D295"/>
    <mergeCell ref="B296:D296"/>
    <mergeCell ref="B297:D297"/>
    <mergeCell ref="B298:D298"/>
    <mergeCell ref="B252:D252"/>
    <mergeCell ref="B253:D253"/>
    <mergeCell ref="B254:D254"/>
    <mergeCell ref="B283:E283"/>
    <mergeCell ref="B285:D285"/>
    <mergeCell ref="B286:D286"/>
    <mergeCell ref="B287:D287"/>
    <mergeCell ref="B288:D288"/>
    <mergeCell ref="B289:D289"/>
  </mergeCells>
  <dataValidations disablePrompts="1" count="6">
    <dataValidation operator="greaterThan" allowBlank="1" showInputMessage="1" showErrorMessage="1" sqref="E54"/>
    <dataValidation type="list" allowBlank="1" showInputMessage="1" showErrorMessage="1" sqref="E59 E70:E72">
      <formula1>N°</formula1>
    </dataValidation>
    <dataValidation type="whole" operator="greaterThanOrEqual" allowBlank="1" showInputMessage="1" showErrorMessage="1" sqref="E73">
      <formula1>0</formula1>
    </dataValidation>
    <dataValidation type="whole" operator="greaterThan" allowBlank="1" showInputMessage="1" showErrorMessage="1" sqref="E95 E242 E193 E144 E291">
      <formula1>0</formula1>
    </dataValidation>
    <dataValidation type="list" allowBlank="1" showInputMessage="1" showErrorMessage="1" sqref="E89 E236 E138 E187 E285">
      <formula1>TIPO_FUENTE</formula1>
    </dataValidation>
    <dataValidation type="decimal" operator="greaterThanOrEqual" allowBlank="1" showInputMessage="1" showErrorMessage="1" sqref="E101:E102 E150:E151 E248:E249 E199:E200 E297:E298">
      <formula1>0</formula1>
    </dataValidation>
  </dataValidations>
  <pageMargins left="0.7" right="0.7" top="0.75" bottom="0.75" header="0.3" footer="0.3"/>
  <pageSetup scale="94" orientation="portrait" verticalDpi="0" r:id="rId1"/>
  <headerFooter differentFirst="1">
    <oddHeader>&amp;L&amp;G&amp;CExpediente: DFZ-2016-4965-VIII-LEY-EI&amp;R&amp;G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'ALT. 10'!#REF!</xm:f>
          </x14:formula1>
          <xm:sqref>E92 E239 E141 E190 E288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zoomScaleNormal="100" workbookViewId="0">
      <selection activeCell="C3" sqref="C3:I3"/>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28" t="str">
        <f>Datos!C27</f>
        <v>Expediente: DFZ-2016-4965-VIII-LEY-EI</v>
      </c>
      <c r="D3" s="128"/>
      <c r="E3" s="128"/>
      <c r="F3" s="128"/>
      <c r="G3" s="128"/>
      <c r="H3" s="128"/>
      <c r="I3" s="128"/>
    </row>
    <row r="6" spans="2:10" ht="15.6" x14ac:dyDescent="0.3">
      <c r="B6" s="129" t="s">
        <v>4</v>
      </c>
      <c r="C6" s="129"/>
      <c r="D6" s="129"/>
      <c r="E6" s="129"/>
      <c r="F6" s="129"/>
      <c r="G6" s="129"/>
      <c r="H6" s="129"/>
      <c r="I6" s="129"/>
      <c r="J6" s="129"/>
    </row>
    <row r="7" spans="2:10" x14ac:dyDescent="0.3">
      <c r="B7" s="130"/>
      <c r="C7" s="130"/>
      <c r="D7" s="130"/>
      <c r="E7" s="130"/>
    </row>
    <row r="8" spans="2:10" x14ac:dyDescent="0.3">
      <c r="B8" s="131" t="s">
        <v>48</v>
      </c>
      <c r="C8" s="131"/>
      <c r="D8" s="131"/>
      <c r="E8" s="42" t="s">
        <v>49</v>
      </c>
      <c r="F8" s="42" t="s">
        <v>1</v>
      </c>
      <c r="G8" s="42" t="s">
        <v>2</v>
      </c>
      <c r="H8" s="42" t="s">
        <v>0</v>
      </c>
      <c r="I8" s="42" t="s">
        <v>50</v>
      </c>
      <c r="J8" s="11"/>
    </row>
    <row r="9" spans="2:10" x14ac:dyDescent="0.3">
      <c r="B9" s="125" t="s">
        <v>63</v>
      </c>
      <c r="C9" s="125" t="s">
        <v>64</v>
      </c>
      <c r="D9" s="39" t="s">
        <v>33</v>
      </c>
      <c r="E9" s="84">
        <v>10</v>
      </c>
      <c r="F9" s="84">
        <v>10</v>
      </c>
      <c r="G9" s="84">
        <v>10</v>
      </c>
      <c r="H9" s="84">
        <v>10</v>
      </c>
      <c r="I9" s="84" t="s">
        <v>92</v>
      </c>
      <c r="J9" s="11"/>
    </row>
    <row r="10" spans="2:10" x14ac:dyDescent="0.3">
      <c r="B10" s="126"/>
      <c r="C10" s="126"/>
      <c r="D10" s="40" t="s">
        <v>34</v>
      </c>
      <c r="E10" s="84">
        <v>10</v>
      </c>
      <c r="F10" s="84">
        <v>10</v>
      </c>
      <c r="G10" s="84">
        <v>10</v>
      </c>
      <c r="H10" s="84">
        <v>10</v>
      </c>
      <c r="I10" s="84" t="s">
        <v>92</v>
      </c>
      <c r="J10" s="11"/>
    </row>
    <row r="11" spans="2:10" x14ac:dyDescent="0.3">
      <c r="B11" s="126"/>
      <c r="C11" s="126"/>
      <c r="D11" s="41" t="s">
        <v>35</v>
      </c>
      <c r="E11" s="84"/>
      <c r="F11" s="84"/>
      <c r="G11" s="84"/>
      <c r="H11" s="84"/>
      <c r="I11" s="84"/>
      <c r="J11" s="11"/>
    </row>
    <row r="12" spans="2:10" x14ac:dyDescent="0.3">
      <c r="B12" s="127"/>
      <c r="C12" s="127"/>
      <c r="D12" s="40" t="s">
        <v>36</v>
      </c>
      <c r="E12" s="84"/>
      <c r="F12" s="84"/>
      <c r="G12" s="84"/>
      <c r="H12" s="84"/>
      <c r="I12" s="84"/>
      <c r="J12" s="11"/>
    </row>
    <row r="13" spans="2:10" x14ac:dyDescent="0.3">
      <c r="B13" s="125" t="s">
        <v>78</v>
      </c>
      <c r="C13" s="125" t="s">
        <v>79</v>
      </c>
      <c r="D13" s="39" t="s">
        <v>33</v>
      </c>
      <c r="E13" s="84">
        <v>10</v>
      </c>
      <c r="F13" s="84">
        <v>10</v>
      </c>
      <c r="G13" s="84">
        <v>10</v>
      </c>
      <c r="H13" s="84">
        <v>10</v>
      </c>
      <c r="I13" s="84" t="s">
        <v>92</v>
      </c>
    </row>
    <row r="14" spans="2:10" x14ac:dyDescent="0.3">
      <c r="B14" s="126"/>
      <c r="C14" s="126"/>
      <c r="D14" s="40" t="s">
        <v>34</v>
      </c>
      <c r="E14" s="84">
        <v>10</v>
      </c>
      <c r="F14" s="84">
        <v>10</v>
      </c>
      <c r="G14" s="84">
        <v>10</v>
      </c>
      <c r="H14" s="84">
        <v>10</v>
      </c>
      <c r="I14" s="84" t="s">
        <v>92</v>
      </c>
    </row>
    <row r="15" spans="2:10" x14ac:dyDescent="0.3">
      <c r="B15" s="126"/>
      <c r="C15" s="126"/>
      <c r="D15" s="41" t="s">
        <v>35</v>
      </c>
      <c r="E15" s="84"/>
      <c r="F15" s="84"/>
      <c r="G15" s="84"/>
      <c r="H15" s="84"/>
      <c r="I15" s="84"/>
    </row>
    <row r="16" spans="2:10" x14ac:dyDescent="0.3">
      <c r="B16" s="127"/>
      <c r="C16" s="127"/>
      <c r="D16" s="40" t="s">
        <v>36</v>
      </c>
      <c r="E16" s="84"/>
      <c r="F16" s="84"/>
      <c r="G16" s="84"/>
      <c r="H16" s="84"/>
      <c r="I16" s="84"/>
    </row>
    <row r="17" spans="2:9" x14ac:dyDescent="0.3">
      <c r="B17" s="125" t="s">
        <v>80</v>
      </c>
      <c r="C17" s="125" t="s">
        <v>81</v>
      </c>
      <c r="D17" s="39" t="s">
        <v>33</v>
      </c>
      <c r="E17" s="84">
        <v>10</v>
      </c>
      <c r="F17" s="84">
        <v>10</v>
      </c>
      <c r="G17" s="84">
        <v>10</v>
      </c>
      <c r="H17" s="84">
        <v>10</v>
      </c>
      <c r="I17" s="84" t="s">
        <v>92</v>
      </c>
    </row>
    <row r="18" spans="2:9" x14ac:dyDescent="0.3">
      <c r="B18" s="126"/>
      <c r="C18" s="126"/>
      <c r="D18" s="40" t="s">
        <v>34</v>
      </c>
      <c r="E18" s="84">
        <v>10</v>
      </c>
      <c r="F18" s="84">
        <v>10</v>
      </c>
      <c r="G18" s="84">
        <v>10</v>
      </c>
      <c r="H18" s="84">
        <v>10</v>
      </c>
      <c r="I18" s="84" t="s">
        <v>92</v>
      </c>
    </row>
    <row r="19" spans="2:9" x14ac:dyDescent="0.3">
      <c r="B19" s="126"/>
      <c r="C19" s="126"/>
      <c r="D19" s="41" t="s">
        <v>35</v>
      </c>
      <c r="E19" s="84"/>
      <c r="F19" s="84"/>
      <c r="G19" s="84"/>
      <c r="H19" s="84"/>
      <c r="I19" s="84"/>
    </row>
    <row r="20" spans="2:9" x14ac:dyDescent="0.3">
      <c r="B20" s="127"/>
      <c r="C20" s="127"/>
      <c r="D20" s="40" t="s">
        <v>36</v>
      </c>
      <c r="E20" s="84"/>
      <c r="F20" s="84"/>
      <c r="G20" s="84"/>
      <c r="H20" s="84"/>
      <c r="I20" s="84"/>
    </row>
    <row r="21" spans="2:9" x14ac:dyDescent="0.3">
      <c r="B21" s="125" t="s">
        <v>82</v>
      </c>
      <c r="C21" s="125" t="s">
        <v>83</v>
      </c>
      <c r="D21" s="39" t="s">
        <v>33</v>
      </c>
      <c r="E21" s="84">
        <v>10</v>
      </c>
      <c r="F21" s="84">
        <v>10</v>
      </c>
      <c r="G21" s="84">
        <v>10</v>
      </c>
      <c r="H21" s="84">
        <v>10</v>
      </c>
      <c r="I21" s="84" t="s">
        <v>92</v>
      </c>
    </row>
    <row r="22" spans="2:9" x14ac:dyDescent="0.3">
      <c r="B22" s="126"/>
      <c r="C22" s="126"/>
      <c r="D22" s="40" t="s">
        <v>34</v>
      </c>
      <c r="E22" s="84">
        <v>10</v>
      </c>
      <c r="F22" s="84">
        <v>10</v>
      </c>
      <c r="G22" s="84">
        <v>10</v>
      </c>
      <c r="H22" s="84">
        <v>10</v>
      </c>
      <c r="I22" s="84" t="s">
        <v>92</v>
      </c>
    </row>
    <row r="23" spans="2:9" x14ac:dyDescent="0.3">
      <c r="B23" s="126"/>
      <c r="C23" s="126"/>
      <c r="D23" s="41" t="s">
        <v>35</v>
      </c>
      <c r="E23" s="84"/>
      <c r="F23" s="84"/>
      <c r="G23" s="84"/>
      <c r="H23" s="84"/>
      <c r="I23" s="84"/>
    </row>
    <row r="24" spans="2:9" x14ac:dyDescent="0.3">
      <c r="B24" s="127"/>
      <c r="C24" s="127"/>
      <c r="D24" s="40" t="s">
        <v>36</v>
      </c>
      <c r="E24" s="84"/>
      <c r="F24" s="84"/>
      <c r="G24" s="84"/>
      <c r="H24" s="84"/>
      <c r="I24" s="84"/>
    </row>
    <row r="25" spans="2:9" x14ac:dyDescent="0.3">
      <c r="B25" s="125" t="s">
        <v>86</v>
      </c>
      <c r="C25" s="125" t="s">
        <v>87</v>
      </c>
      <c r="D25" s="39" t="s">
        <v>33</v>
      </c>
      <c r="E25" s="84">
        <v>10</v>
      </c>
      <c r="F25" s="84">
        <v>10</v>
      </c>
      <c r="G25" s="84">
        <v>10</v>
      </c>
      <c r="H25" s="84">
        <v>10</v>
      </c>
      <c r="I25" s="84" t="s">
        <v>92</v>
      </c>
    </row>
    <row r="26" spans="2:9" x14ac:dyDescent="0.3">
      <c r="B26" s="126"/>
      <c r="C26" s="126"/>
      <c r="D26" s="5" t="s">
        <v>34</v>
      </c>
      <c r="E26" s="4"/>
      <c r="F26" s="12"/>
      <c r="G26" s="12"/>
      <c r="H26" s="12"/>
      <c r="I26" s="12"/>
    </row>
    <row r="27" spans="2:9" x14ac:dyDescent="0.3">
      <c r="B27" s="126"/>
      <c r="C27" s="126"/>
      <c r="D27" s="10" t="s">
        <v>35</v>
      </c>
      <c r="E27" s="4"/>
      <c r="F27" s="12"/>
      <c r="G27" s="12"/>
      <c r="H27" s="12"/>
      <c r="I27" s="12"/>
    </row>
    <row r="28" spans="2:9" x14ac:dyDescent="0.3">
      <c r="B28" s="127"/>
      <c r="C28" s="127"/>
      <c r="D28" s="5" t="s">
        <v>36</v>
      </c>
      <c r="E28" s="4"/>
      <c r="F28" s="12"/>
      <c r="G28" s="12"/>
      <c r="H28" s="12"/>
      <c r="I28" s="12"/>
    </row>
    <row r="36" ht="14.4" customHeight="1" x14ac:dyDescent="0.3"/>
    <row r="41" ht="14.4" customHeight="1" x14ac:dyDescent="0.3"/>
  </sheetData>
  <mergeCells count="14">
    <mergeCell ref="C3:I3"/>
    <mergeCell ref="B6:J6"/>
    <mergeCell ref="B7:E7"/>
    <mergeCell ref="B17:B20"/>
    <mergeCell ref="C17:C20"/>
    <mergeCell ref="B8:D8"/>
    <mergeCell ref="B25:B28"/>
    <mergeCell ref="C25:C28"/>
    <mergeCell ref="B21:B24"/>
    <mergeCell ref="C21:C24"/>
    <mergeCell ref="B9:B12"/>
    <mergeCell ref="C9:C12"/>
    <mergeCell ref="B13:B16"/>
    <mergeCell ref="C13:C16"/>
  </mergeCells>
  <dataValidations disablePrompts="1" count="2">
    <dataValidation type="list" allowBlank="1" showInputMessage="1" showErrorMessage="1" sqref="I9:I10 I13:I14 I17:I18 I21:I22 I25">
      <formula1>"1,2,3,4,5,6,7,8,9,10,11,Otro,N/A"</formula1>
    </dataValidation>
    <dataValidation type="list" allowBlank="1" showInputMessage="1" showErrorMessage="1" sqref="I11:I12 I15:I16 I19:I20 E9:H25 I23:I24">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6"/>
  <sheetViews>
    <sheetView tabSelected="1" view="pageBreakPreview" zoomScale="60" zoomScaleNormal="50" zoomScalePageLayoutView="42" workbookViewId="0">
      <selection activeCell="K307" sqref="K307"/>
    </sheetView>
  </sheetViews>
  <sheetFormatPr baseColWidth="10" defaultColWidth="11.5546875" defaultRowHeight="13.8" x14ac:dyDescent="0.25"/>
  <cols>
    <col min="1" max="1" width="11.5546875" style="43"/>
    <col min="2" max="2" width="42.88671875" style="43" customWidth="1"/>
    <col min="3" max="3" width="31.6640625" style="43" customWidth="1"/>
    <col min="4" max="4" width="13.5546875" style="43" customWidth="1"/>
    <col min="5" max="9" width="17.6640625" style="43" customWidth="1"/>
    <col min="10" max="16384" width="11.5546875" style="43"/>
  </cols>
  <sheetData>
    <row r="1" spans="2:8" x14ac:dyDescent="0.25">
      <c r="B1" s="77"/>
      <c r="D1" s="77"/>
      <c r="E1" s="77"/>
      <c r="F1" s="77"/>
      <c r="G1" s="77"/>
      <c r="H1" s="77"/>
    </row>
    <row r="2" spans="2:8" x14ac:dyDescent="0.25">
      <c r="B2" s="77"/>
      <c r="C2" s="77"/>
      <c r="D2" s="77"/>
      <c r="E2" s="77"/>
      <c r="F2" s="55"/>
      <c r="G2" s="55"/>
      <c r="H2" s="55"/>
    </row>
    <row r="3" spans="2:8" x14ac:dyDescent="0.25">
      <c r="B3" s="77"/>
      <c r="C3" s="77"/>
      <c r="D3" s="77"/>
      <c r="E3" s="77"/>
      <c r="F3" s="78"/>
      <c r="G3" s="55"/>
      <c r="H3" s="55"/>
    </row>
    <row r="4" spans="2:8" x14ac:dyDescent="0.25">
      <c r="B4" s="77"/>
      <c r="C4" s="77"/>
      <c r="D4" s="77"/>
      <c r="E4" s="77"/>
      <c r="F4" s="55"/>
      <c r="G4" s="55"/>
      <c r="H4" s="55"/>
    </row>
    <row r="5" spans="2:8" x14ac:dyDescent="0.25">
      <c r="B5" s="77"/>
      <c r="C5" s="77"/>
      <c r="D5" s="77"/>
      <c r="E5" s="77"/>
      <c r="F5" s="55"/>
      <c r="G5" s="55"/>
      <c r="H5" s="55"/>
    </row>
    <row r="6" spans="2:8" x14ac:dyDescent="0.25">
      <c r="B6" s="77"/>
      <c r="C6" s="77"/>
      <c r="D6" s="77"/>
      <c r="E6" s="77"/>
      <c r="F6" s="55"/>
      <c r="G6" s="55"/>
      <c r="H6" s="55"/>
    </row>
    <row r="7" spans="2:8" ht="15.6" x14ac:dyDescent="0.25">
      <c r="B7" s="157" t="s">
        <v>146</v>
      </c>
      <c r="C7" s="157"/>
      <c r="D7" s="56"/>
      <c r="E7" s="56"/>
      <c r="F7" s="56"/>
      <c r="G7" s="56"/>
      <c r="H7" s="55"/>
    </row>
    <row r="8" spans="2:8" ht="16.2" thickBot="1" x14ac:dyDescent="0.3">
      <c r="B8" s="76"/>
      <c r="C8" s="76"/>
      <c r="D8" s="56"/>
      <c r="E8" s="56"/>
      <c r="F8" s="56"/>
      <c r="G8" s="56"/>
      <c r="H8" s="55"/>
    </row>
    <row r="9" spans="2:8" ht="16.2" thickBot="1" x14ac:dyDescent="0.3">
      <c r="B9" s="152" t="s">
        <v>145</v>
      </c>
      <c r="C9" s="155"/>
      <c r="D9" s="156"/>
      <c r="E9" s="56"/>
      <c r="F9" s="56"/>
      <c r="G9" s="56"/>
      <c r="H9" s="55"/>
    </row>
    <row r="10" spans="2:8" x14ac:dyDescent="0.25">
      <c r="B10" s="54"/>
    </row>
    <row r="11" spans="2:8" ht="39.6" x14ac:dyDescent="0.25">
      <c r="B11" s="51" t="s">
        <v>111</v>
      </c>
      <c r="C11" s="137" t="s">
        <v>110</v>
      </c>
      <c r="D11" s="138"/>
    </row>
    <row r="12" spans="2:8" ht="40.950000000000003" customHeight="1" x14ac:dyDescent="0.25">
      <c r="B12" s="51" t="s">
        <v>109</v>
      </c>
      <c r="C12" s="147" t="s">
        <v>108</v>
      </c>
      <c r="D12" s="148"/>
    </row>
    <row r="13" spans="2:8" x14ac:dyDescent="0.25">
      <c r="B13" s="158" t="s">
        <v>107</v>
      </c>
      <c r="C13" s="53" t="s">
        <v>106</v>
      </c>
      <c r="D13" s="68" t="s">
        <v>67</v>
      </c>
    </row>
    <row r="14" spans="2:8" x14ac:dyDescent="0.25">
      <c r="B14" s="158"/>
      <c r="C14" s="53" t="s">
        <v>105</v>
      </c>
      <c r="D14" s="68" t="s">
        <v>67</v>
      </c>
    </row>
    <row r="15" spans="2:8" x14ac:dyDescent="0.25">
      <c r="B15" s="158"/>
      <c r="C15" s="53" t="s">
        <v>104</v>
      </c>
      <c r="D15" s="68" t="s">
        <v>67</v>
      </c>
    </row>
    <row r="16" spans="2:8" x14ac:dyDescent="0.25">
      <c r="B16" s="158"/>
      <c r="C16" s="53" t="s">
        <v>103</v>
      </c>
      <c r="D16" s="68" t="s">
        <v>67</v>
      </c>
    </row>
    <row r="17" spans="1:8" x14ac:dyDescent="0.25">
      <c r="B17" s="158"/>
      <c r="C17" s="53" t="s">
        <v>102</v>
      </c>
      <c r="D17" s="68" t="s">
        <v>67</v>
      </c>
    </row>
    <row r="18" spans="1:8" x14ac:dyDescent="0.25">
      <c r="B18" s="158"/>
      <c r="C18" s="53" t="s">
        <v>101</v>
      </c>
      <c r="D18" s="68" t="s">
        <v>67</v>
      </c>
    </row>
    <row r="19" spans="1:8" ht="26.4" x14ac:dyDescent="0.25">
      <c r="B19" s="51" t="s">
        <v>99</v>
      </c>
      <c r="C19" s="137" t="s">
        <v>121</v>
      </c>
      <c r="D19" s="138"/>
    </row>
    <row r="20" spans="1:8" ht="26.4" customHeight="1" x14ac:dyDescent="0.25">
      <c r="B20" s="50" t="s">
        <v>97</v>
      </c>
      <c r="C20" s="135" t="s">
        <v>67</v>
      </c>
      <c r="D20" s="136"/>
    </row>
    <row r="21" spans="1:8" ht="33.6" customHeight="1" x14ac:dyDescent="0.25">
      <c r="B21" s="49" t="s">
        <v>96</v>
      </c>
      <c r="C21" s="137">
        <v>10200403</v>
      </c>
      <c r="D21" s="138"/>
    </row>
    <row r="22" spans="1:8" ht="33.6" customHeight="1" x14ac:dyDescent="0.25">
      <c r="B22" s="48" t="s">
        <v>95</v>
      </c>
      <c r="C22" s="159" t="s">
        <v>117</v>
      </c>
      <c r="D22" s="159"/>
    </row>
    <row r="23" spans="1:8" ht="12" customHeight="1" x14ac:dyDescent="0.25">
      <c r="A23" s="47"/>
      <c r="B23" s="47"/>
      <c r="C23" s="47"/>
      <c r="D23" s="47"/>
    </row>
    <row r="24" spans="1:8" ht="14.4" x14ac:dyDescent="0.25">
      <c r="B24" s="160"/>
      <c r="C24" s="160"/>
      <c r="D24" s="160"/>
      <c r="E24" s="46" t="s">
        <v>49</v>
      </c>
      <c r="F24" s="46" t="s">
        <v>1</v>
      </c>
      <c r="G24" s="46" t="s">
        <v>2</v>
      </c>
      <c r="H24" s="45" t="s">
        <v>0</v>
      </c>
    </row>
    <row r="25" spans="1:8" x14ac:dyDescent="0.25">
      <c r="B25" s="158" t="s">
        <v>94</v>
      </c>
      <c r="C25" s="158"/>
      <c r="D25" s="158"/>
      <c r="E25" s="44" t="str">
        <f>+VLOOKUP(C21,'[2]Hoja1 (2)'!$A$1:$G$113,4,0)</f>
        <v>0.00676*PET6</v>
      </c>
      <c r="F25" s="44" t="str">
        <f>+VLOOKUP(C21,'[2]Hoja1 (2)'!$A$1:$G$113,2,0)</f>
        <v>0.02364*PET6</v>
      </c>
      <c r="G25" s="44" t="str">
        <f>+VLOOKUP(C21,'[2]Hoja1 (2)'!$A$1:$G$113,3,0)</f>
        <v>3.09*PET6</v>
      </c>
      <c r="H25" s="44" t="str">
        <f>+VLOOKUP(C21,'[2]Hoja1 (2)'!$A$1:$G$113,5,0)</f>
        <v>0.00181*PET6</v>
      </c>
    </row>
    <row r="26" spans="1:8" x14ac:dyDescent="0.25">
      <c r="B26" s="132" t="s">
        <v>93</v>
      </c>
      <c r="C26" s="133"/>
      <c r="D26" s="134"/>
      <c r="E26" s="44">
        <f>+VLOOKUP(C22,[3]Hoja1!$B$1:$F$24,3,0)</f>
        <v>50</v>
      </c>
      <c r="F26" s="44">
        <f>+VLOOKUP(C22,[3]Hoja1!$B$1:$F$24,4,0)</f>
        <v>80</v>
      </c>
      <c r="G26" s="44" t="str">
        <f>+VLOOKUP(C22,[3]Hoja1!$B$1:$F$24,5,0)</f>
        <v>N/A</v>
      </c>
      <c r="H26" s="44">
        <f>+VLOOKUP(C22,[3]Hoja1!$B$1:$F$24,2,0)</f>
        <v>88</v>
      </c>
    </row>
    <row r="30" spans="1:8" ht="14.4" thickBot="1" x14ac:dyDescent="0.3"/>
    <row r="31" spans="1:8" ht="14.4" hidden="1" customHeight="1" x14ac:dyDescent="0.3">
      <c r="A31">
        <v>10100201</v>
      </c>
      <c r="B31" t="s">
        <v>144</v>
      </c>
    </row>
    <row r="32" spans="1:8" ht="39.6" hidden="1" customHeight="1" x14ac:dyDescent="0.3">
      <c r="A32">
        <v>10100202</v>
      </c>
      <c r="B32" t="s">
        <v>143</v>
      </c>
    </row>
    <row r="33" spans="1:2" ht="26.4" hidden="1" customHeight="1" x14ac:dyDescent="0.3">
      <c r="A33">
        <v>10100204</v>
      </c>
      <c r="B33" t="s">
        <v>142</v>
      </c>
    </row>
    <row r="34" spans="1:2" ht="14.4" hidden="1" customHeight="1" x14ac:dyDescent="0.3">
      <c r="A34">
        <v>10100212</v>
      </c>
      <c r="B34" t="s">
        <v>141</v>
      </c>
    </row>
    <row r="35" spans="1:2" ht="14.4" hidden="1" customHeight="1" x14ac:dyDescent="0.3">
      <c r="A35">
        <v>10100225</v>
      </c>
      <c r="B35" t="s">
        <v>140</v>
      </c>
    </row>
    <row r="36" spans="1:2" ht="14.4" hidden="1" customHeight="1" x14ac:dyDescent="0.3">
      <c r="A36">
        <v>10100401</v>
      </c>
      <c r="B36" t="s">
        <v>139</v>
      </c>
    </row>
    <row r="37" spans="1:2" ht="14.4" hidden="1" customHeight="1" x14ac:dyDescent="0.3">
      <c r="A37">
        <v>10100404</v>
      </c>
      <c r="B37" t="s">
        <v>138</v>
      </c>
    </row>
    <row r="38" spans="1:2" ht="14.4" hidden="1" customHeight="1" x14ac:dyDescent="0.3">
      <c r="A38">
        <v>10100405</v>
      </c>
      <c r="B38" t="s">
        <v>137</v>
      </c>
    </row>
    <row r="39" spans="1:2" ht="14.4" hidden="1" customHeight="1" x14ac:dyDescent="0.3">
      <c r="A39">
        <v>10100501</v>
      </c>
      <c r="B39" t="s">
        <v>136</v>
      </c>
    </row>
    <row r="40" spans="1:2" ht="26.4" hidden="1" customHeight="1" x14ac:dyDescent="0.3">
      <c r="A40">
        <v>10100601</v>
      </c>
      <c r="B40" t="s">
        <v>135</v>
      </c>
    </row>
    <row r="41" spans="1:2" ht="26.4" hidden="1" customHeight="1" x14ac:dyDescent="0.3">
      <c r="A41">
        <v>10100602</v>
      </c>
      <c r="B41" t="s">
        <v>134</v>
      </c>
    </row>
    <row r="42" spans="1:2" ht="14.4" hidden="1" customHeight="1" x14ac:dyDescent="0.3">
      <c r="A42">
        <v>10100701</v>
      </c>
      <c r="B42" t="s">
        <v>133</v>
      </c>
    </row>
    <row r="43" spans="1:2" ht="14.4" hidden="1" customHeight="1" x14ac:dyDescent="0.3">
      <c r="A43">
        <v>10100702</v>
      </c>
      <c r="B43" t="s">
        <v>132</v>
      </c>
    </row>
    <row r="44" spans="1:2" ht="14.4" hidden="1" customHeight="1" x14ac:dyDescent="0.3">
      <c r="A44">
        <v>10100703</v>
      </c>
      <c r="B44" t="s">
        <v>117</v>
      </c>
    </row>
    <row r="45" spans="1:2" ht="14.4" hidden="1" customHeight="1" x14ac:dyDescent="0.3">
      <c r="A45">
        <v>10100818</v>
      </c>
      <c r="B45" t="s">
        <v>131</v>
      </c>
    </row>
    <row r="46" spans="1:2" ht="14.4" hidden="1" customHeight="1" x14ac:dyDescent="0.3">
      <c r="A46">
        <v>10100901</v>
      </c>
      <c r="B46" t="s">
        <v>130</v>
      </c>
    </row>
    <row r="47" spans="1:2" ht="14.4" hidden="1" customHeight="1" x14ac:dyDescent="0.3">
      <c r="A47">
        <v>10100902</v>
      </c>
      <c r="B47" t="s">
        <v>129</v>
      </c>
    </row>
    <row r="48" spans="1:2" ht="15" hidden="1" thickBot="1" x14ac:dyDescent="0.35">
      <c r="A48">
        <v>10100903</v>
      </c>
      <c r="B48" t="s">
        <v>128</v>
      </c>
    </row>
    <row r="49" spans="1:2" ht="15" hidden="1" thickBot="1" x14ac:dyDescent="0.35">
      <c r="A49">
        <v>10100908</v>
      </c>
      <c r="B49" t="s">
        <v>127</v>
      </c>
    </row>
    <row r="50" spans="1:2" ht="15" hidden="1" thickBot="1" x14ac:dyDescent="0.35">
      <c r="A50">
        <v>10101201</v>
      </c>
      <c r="B50" t="s">
        <v>126</v>
      </c>
    </row>
    <row r="51" spans="1:2" ht="15" hidden="1" thickBot="1" x14ac:dyDescent="0.35">
      <c r="A51">
        <v>10101304</v>
      </c>
      <c r="B51" t="s">
        <v>125</v>
      </c>
    </row>
    <row r="52" spans="1:2" ht="15" hidden="1" thickBot="1" x14ac:dyDescent="0.35">
      <c r="A52">
        <v>10101307</v>
      </c>
      <c r="B52" t="s">
        <v>124</v>
      </c>
    </row>
    <row r="53" spans="1:2" ht="15" hidden="1" thickBot="1" x14ac:dyDescent="0.35">
      <c r="A53">
        <v>10101401</v>
      </c>
      <c r="B53" t="s">
        <v>123</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customHeight="1" thickBot="1" x14ac:dyDescent="0.3">
      <c r="B143" s="152" t="s">
        <v>122</v>
      </c>
      <c r="C143" s="155"/>
      <c r="D143" s="156"/>
      <c r="E143" s="56"/>
      <c r="F143" s="56"/>
      <c r="G143" s="56"/>
      <c r="H143" s="55"/>
    </row>
    <row r="144" spans="1:8" ht="13.95" customHeight="1" x14ac:dyDescent="0.25">
      <c r="B144" s="54"/>
    </row>
    <row r="145" spans="2:8" ht="39.6" x14ac:dyDescent="0.25">
      <c r="B145" s="51" t="s">
        <v>111</v>
      </c>
      <c r="C145" s="137" t="s">
        <v>110</v>
      </c>
      <c r="D145" s="138"/>
    </row>
    <row r="146" spans="2:8" ht="25.5" customHeight="1" x14ac:dyDescent="0.25">
      <c r="B146" s="51" t="s">
        <v>109</v>
      </c>
      <c r="C146" s="147" t="s">
        <v>108</v>
      </c>
      <c r="D146" s="148"/>
    </row>
    <row r="147" spans="2:8" x14ac:dyDescent="0.25">
      <c r="B147" s="149" t="s">
        <v>107</v>
      </c>
      <c r="C147" s="53" t="s">
        <v>106</v>
      </c>
      <c r="D147" s="68" t="s">
        <v>67</v>
      </c>
    </row>
    <row r="148" spans="2:8" x14ac:dyDescent="0.25">
      <c r="B148" s="150"/>
      <c r="C148" s="53" t="s">
        <v>105</v>
      </c>
      <c r="D148" s="68" t="s">
        <v>67</v>
      </c>
    </row>
    <row r="149" spans="2:8" x14ac:dyDescent="0.25">
      <c r="B149" s="150"/>
      <c r="C149" s="53" t="s">
        <v>104</v>
      </c>
      <c r="D149" s="68" t="s">
        <v>67</v>
      </c>
    </row>
    <row r="150" spans="2:8" x14ac:dyDescent="0.25">
      <c r="B150" s="150"/>
      <c r="C150" s="53" t="s">
        <v>103</v>
      </c>
      <c r="D150" s="68" t="s">
        <v>67</v>
      </c>
    </row>
    <row r="151" spans="2:8" x14ac:dyDescent="0.25">
      <c r="B151" s="150"/>
      <c r="C151" s="53" t="s">
        <v>102</v>
      </c>
      <c r="D151" s="68" t="s">
        <v>67</v>
      </c>
    </row>
    <row r="152" spans="2:8" x14ac:dyDescent="0.25">
      <c r="B152" s="151"/>
      <c r="C152" s="53" t="s">
        <v>101</v>
      </c>
      <c r="D152" s="68" t="s">
        <v>67</v>
      </c>
    </row>
    <row r="153" spans="2:8" ht="26.4" x14ac:dyDescent="0.25">
      <c r="B153" s="51" t="s">
        <v>99</v>
      </c>
      <c r="C153" s="137" t="s">
        <v>121</v>
      </c>
      <c r="D153" s="138"/>
    </row>
    <row r="154" spans="2:8" ht="26.4" customHeight="1" x14ac:dyDescent="0.25">
      <c r="B154" s="50" t="s">
        <v>97</v>
      </c>
      <c r="C154" s="135" t="s">
        <v>67</v>
      </c>
      <c r="D154" s="136"/>
    </row>
    <row r="155" spans="2:8" x14ac:dyDescent="0.25">
      <c r="B155" s="49" t="s">
        <v>96</v>
      </c>
      <c r="C155" s="137">
        <v>10200601</v>
      </c>
      <c r="D155" s="138"/>
    </row>
    <row r="156" spans="2:8" ht="13.95" customHeight="1" x14ac:dyDescent="0.25">
      <c r="B156" s="48" t="s">
        <v>95</v>
      </c>
      <c r="C156" s="139" t="s">
        <v>117</v>
      </c>
      <c r="D156" s="140"/>
    </row>
    <row r="157" spans="2:8" ht="13.95" customHeight="1" x14ac:dyDescent="0.25">
      <c r="B157" s="47"/>
      <c r="C157" s="47"/>
      <c r="D157" s="47"/>
    </row>
    <row r="158" spans="2:8" ht="14.4" customHeight="1" x14ac:dyDescent="0.25">
      <c r="B158" s="141"/>
      <c r="C158" s="142"/>
      <c r="D158" s="143"/>
      <c r="E158" s="46" t="s">
        <v>49</v>
      </c>
      <c r="F158" s="46" t="s">
        <v>1</v>
      </c>
      <c r="G158" s="46" t="s">
        <v>2</v>
      </c>
      <c r="H158" s="45" t="s">
        <v>0</v>
      </c>
    </row>
    <row r="159" spans="2:8" ht="13.95" customHeight="1" x14ac:dyDescent="0.25">
      <c r="B159" s="144" t="s">
        <v>94</v>
      </c>
      <c r="C159" s="145"/>
      <c r="D159" s="146"/>
      <c r="E159" s="44" t="str">
        <f>+VLOOKUP(C155,'[2]Hoja1 (2)'!$A$1:$G$113,4,0)</f>
        <v>0.00226*GNAT</v>
      </c>
      <c r="F159" s="44" t="str">
        <f>+VLOOKUP(C155,'[2]Hoja1 (2)'!$A$1:$G$113,2,0)</f>
        <v>0.00028*GNAT</v>
      </c>
      <c r="G159" s="44" t="str">
        <f>+VLOOKUP(C155,'[2]Hoja1 (2)'!$A$1:$G$113,3,0)</f>
        <v>2.69*GNAT</v>
      </c>
      <c r="H159" s="44" t="str">
        <f>+VLOOKUP(C155,'[2]Hoja1 (2)'!$A$1:$G$113,5,0)</f>
        <v>0.00017*GNAT</v>
      </c>
    </row>
    <row r="160" spans="2:8" ht="13.95" customHeight="1" x14ac:dyDescent="0.25">
      <c r="B160" s="132" t="s">
        <v>93</v>
      </c>
      <c r="C160" s="133"/>
      <c r="D160" s="134"/>
      <c r="E160" s="44">
        <f>+VLOOKUP(C156,[3]Hoja1!$B$1:$F$24,3,0)</f>
        <v>50</v>
      </c>
      <c r="F160" s="44">
        <f>+VLOOKUP(C156,[3]Hoja1!$B$1:$F$24,4,0)</f>
        <v>80</v>
      </c>
      <c r="G160" s="44" t="str">
        <f>+VLOOKUP(C156,[3]Hoja1!$B$1:$F$24,5,0)</f>
        <v>N/A</v>
      </c>
      <c r="H160" s="44">
        <f>+VLOOKUP(C156,[3]Hoja1!$B$1:$F$24,2,0)</f>
        <v>88</v>
      </c>
    </row>
    <row r="165" spans="2:8" ht="14.4" thickBot="1" x14ac:dyDescent="0.3"/>
    <row r="166" spans="2:8" ht="16.2" thickBot="1" x14ac:dyDescent="0.3">
      <c r="B166" s="152" t="s">
        <v>120</v>
      </c>
      <c r="C166" s="153"/>
      <c r="D166" s="154"/>
      <c r="E166" s="56"/>
      <c r="F166" s="56"/>
      <c r="G166" s="56"/>
      <c r="H166" s="55"/>
    </row>
    <row r="167" spans="2:8" x14ac:dyDescent="0.25">
      <c r="B167" s="54"/>
    </row>
    <row r="168" spans="2:8" ht="39.6" x14ac:dyDescent="0.25">
      <c r="B168" s="51" t="s">
        <v>111</v>
      </c>
      <c r="C168" s="137" t="s">
        <v>110</v>
      </c>
      <c r="D168" s="138"/>
    </row>
    <row r="169" spans="2:8" ht="25.5" customHeight="1" x14ac:dyDescent="0.25">
      <c r="B169" s="51" t="s">
        <v>109</v>
      </c>
      <c r="C169" s="147" t="s">
        <v>108</v>
      </c>
      <c r="D169" s="148"/>
    </row>
    <row r="170" spans="2:8" x14ac:dyDescent="0.25">
      <c r="B170" s="149" t="s">
        <v>107</v>
      </c>
      <c r="C170" s="53" t="s">
        <v>106</v>
      </c>
      <c r="D170" s="68" t="s">
        <v>67</v>
      </c>
    </row>
    <row r="171" spans="2:8" x14ac:dyDescent="0.25">
      <c r="B171" s="150"/>
      <c r="C171" s="53" t="s">
        <v>105</v>
      </c>
      <c r="D171" s="68" t="s">
        <v>67</v>
      </c>
    </row>
    <row r="172" spans="2:8" x14ac:dyDescent="0.25">
      <c r="B172" s="150"/>
      <c r="C172" s="53" t="s">
        <v>104</v>
      </c>
      <c r="D172" s="68" t="s">
        <v>67</v>
      </c>
    </row>
    <row r="173" spans="2:8" x14ac:dyDescent="0.25">
      <c r="B173" s="150"/>
      <c r="C173" s="53" t="s">
        <v>103</v>
      </c>
      <c r="D173" s="68" t="s">
        <v>67</v>
      </c>
    </row>
    <row r="174" spans="2:8" x14ac:dyDescent="0.25">
      <c r="B174" s="150"/>
      <c r="C174" s="53" t="s">
        <v>102</v>
      </c>
      <c r="D174" s="68" t="s">
        <v>67</v>
      </c>
    </row>
    <row r="175" spans="2:8" x14ac:dyDescent="0.25">
      <c r="B175" s="151"/>
      <c r="C175" s="53" t="s">
        <v>101</v>
      </c>
      <c r="D175" s="68" t="s">
        <v>67</v>
      </c>
    </row>
    <row r="176" spans="2:8" ht="26.4" x14ac:dyDescent="0.25">
      <c r="B176" s="51" t="s">
        <v>99</v>
      </c>
      <c r="C176" s="137" t="s">
        <v>118</v>
      </c>
      <c r="D176" s="138"/>
    </row>
    <row r="177" spans="2:8" ht="26.4" x14ac:dyDescent="0.25">
      <c r="B177" s="50" t="s">
        <v>97</v>
      </c>
      <c r="C177" s="135" t="s">
        <v>67</v>
      </c>
      <c r="D177" s="136"/>
    </row>
    <row r="178" spans="2:8" x14ac:dyDescent="0.25">
      <c r="B178" s="49" t="s">
        <v>96</v>
      </c>
      <c r="C178" s="137">
        <v>10200403</v>
      </c>
      <c r="D178" s="138"/>
    </row>
    <row r="179" spans="2:8" x14ac:dyDescent="0.25">
      <c r="B179" s="48" t="s">
        <v>95</v>
      </c>
      <c r="C179" s="139" t="s">
        <v>117</v>
      </c>
      <c r="D179" s="140"/>
    </row>
    <row r="180" spans="2:8" x14ac:dyDescent="0.25">
      <c r="B180" s="47"/>
      <c r="C180" s="47"/>
      <c r="D180" s="47"/>
    </row>
    <row r="181" spans="2:8" ht="14.4" x14ac:dyDescent="0.25">
      <c r="B181" s="141"/>
      <c r="C181" s="142"/>
      <c r="D181" s="143"/>
      <c r="E181" s="46" t="s">
        <v>49</v>
      </c>
      <c r="F181" s="46" t="s">
        <v>1</v>
      </c>
      <c r="G181" s="46" t="s">
        <v>2</v>
      </c>
      <c r="H181" s="45" t="s">
        <v>0</v>
      </c>
    </row>
    <row r="182" spans="2:8" x14ac:dyDescent="0.25">
      <c r="B182" s="144" t="s">
        <v>94</v>
      </c>
      <c r="C182" s="145"/>
      <c r="D182" s="146"/>
      <c r="E182" s="44" t="str">
        <f>+VLOOKUP(C178,'[2]Hoja1 (2)'!$A$1:$G$113,4,0)</f>
        <v>0.00676*PET6</v>
      </c>
      <c r="F182" s="44" t="str">
        <f>+VLOOKUP(C178,'[2]Hoja1 (2)'!$A$1:$G$113,2,0)</f>
        <v>0.02364*PET6</v>
      </c>
      <c r="G182" s="44" t="str">
        <f>+VLOOKUP(C178,'[2]Hoja1 (2)'!$A$1:$G$113,3,0)</f>
        <v>3.09*PET6</v>
      </c>
      <c r="H182" s="44" t="str">
        <f>+VLOOKUP(C178,'[2]Hoja1 (2)'!$A$1:$G$113,5,0)</f>
        <v>0.00181*PET6</v>
      </c>
    </row>
    <row r="183" spans="2:8" ht="14.25" customHeight="1" x14ac:dyDescent="0.25">
      <c r="B183" s="132" t="s">
        <v>93</v>
      </c>
      <c r="C183" s="133"/>
      <c r="D183" s="134"/>
      <c r="E183" s="44">
        <f>+VLOOKUP(C179,[3]Hoja1!$B$1:$F$24,3,0)</f>
        <v>50</v>
      </c>
      <c r="F183" s="44">
        <f>+VLOOKUP(C179,[3]Hoja1!$B$1:$F$24,4,0)</f>
        <v>80</v>
      </c>
      <c r="G183" s="44" t="str">
        <f>+VLOOKUP(C179,[3]Hoja1!$B$1:$F$24,5,0)</f>
        <v>N/A</v>
      </c>
      <c r="H183" s="44">
        <f>+VLOOKUP(C179,[3]Hoja1!$B$1:$F$24,2,0)</f>
        <v>88</v>
      </c>
    </row>
    <row r="187" spans="2:8" ht="14.4" thickBot="1" x14ac:dyDescent="0.3"/>
    <row r="188" spans="2:8" ht="16.2" thickBot="1" x14ac:dyDescent="0.3">
      <c r="B188" s="152" t="s">
        <v>119</v>
      </c>
      <c r="C188" s="153"/>
      <c r="D188" s="154"/>
      <c r="E188" s="56"/>
      <c r="F188" s="56"/>
      <c r="G188" s="56"/>
      <c r="H188" s="55"/>
    </row>
    <row r="189" spans="2:8" x14ac:dyDescent="0.25">
      <c r="B189" s="54"/>
    </row>
    <row r="190" spans="2:8" ht="39.6" x14ac:dyDescent="0.25">
      <c r="B190" s="51" t="s">
        <v>111</v>
      </c>
      <c r="C190" s="75" t="s">
        <v>110</v>
      </c>
      <c r="D190" s="74"/>
    </row>
    <row r="191" spans="2:8" ht="39.6" x14ac:dyDescent="0.25">
      <c r="B191" s="51" t="s">
        <v>109</v>
      </c>
      <c r="C191" s="73" t="s">
        <v>108</v>
      </c>
      <c r="D191" s="72"/>
    </row>
    <row r="192" spans="2:8" x14ac:dyDescent="0.25">
      <c r="B192" s="71" t="s">
        <v>107</v>
      </c>
      <c r="C192" s="53" t="s">
        <v>106</v>
      </c>
      <c r="D192" s="68" t="s">
        <v>67</v>
      </c>
    </row>
    <row r="193" spans="2:8" x14ac:dyDescent="0.25">
      <c r="B193" s="70"/>
      <c r="C193" s="53" t="s">
        <v>105</v>
      </c>
      <c r="D193" s="68" t="s">
        <v>67</v>
      </c>
    </row>
    <row r="194" spans="2:8" x14ac:dyDescent="0.25">
      <c r="B194" s="70"/>
      <c r="C194" s="53" t="s">
        <v>104</v>
      </c>
      <c r="D194" s="68" t="s">
        <v>67</v>
      </c>
    </row>
    <row r="195" spans="2:8" x14ac:dyDescent="0.25">
      <c r="B195" s="70"/>
      <c r="C195" s="53" t="s">
        <v>103</v>
      </c>
      <c r="D195" s="68" t="s">
        <v>67</v>
      </c>
    </row>
    <row r="196" spans="2:8" x14ac:dyDescent="0.25">
      <c r="B196" s="70"/>
      <c r="C196" s="53" t="s">
        <v>102</v>
      </c>
      <c r="D196" s="68" t="s">
        <v>67</v>
      </c>
    </row>
    <row r="197" spans="2:8" x14ac:dyDescent="0.25">
      <c r="B197" s="69"/>
      <c r="C197" s="53" t="s">
        <v>101</v>
      </c>
      <c r="D197" s="68" t="s">
        <v>67</v>
      </c>
    </row>
    <row r="198" spans="2:8" ht="26.4" x14ac:dyDescent="0.25">
      <c r="B198" s="51" t="s">
        <v>99</v>
      </c>
      <c r="C198" s="137" t="s">
        <v>118</v>
      </c>
      <c r="D198" s="138"/>
    </row>
    <row r="199" spans="2:8" ht="26.4" x14ac:dyDescent="0.25">
      <c r="B199" s="50" t="s">
        <v>97</v>
      </c>
      <c r="C199" s="67" t="s">
        <v>67</v>
      </c>
      <c r="D199" s="66"/>
    </row>
    <row r="200" spans="2:8" x14ac:dyDescent="0.25">
      <c r="B200" s="49" t="s">
        <v>96</v>
      </c>
      <c r="C200" s="137">
        <v>10200601</v>
      </c>
      <c r="D200" s="138"/>
    </row>
    <row r="201" spans="2:8" x14ac:dyDescent="0.25">
      <c r="B201" s="48" t="s">
        <v>95</v>
      </c>
      <c r="C201" s="139" t="s">
        <v>117</v>
      </c>
      <c r="D201" s="140"/>
    </row>
    <row r="202" spans="2:8" x14ac:dyDescent="0.25">
      <c r="B202" s="47"/>
      <c r="C202" s="47"/>
      <c r="D202" s="47"/>
    </row>
    <row r="203" spans="2:8" ht="14.4" x14ac:dyDescent="0.25">
      <c r="B203" s="65"/>
      <c r="C203" s="64"/>
      <c r="D203" s="63"/>
      <c r="E203" s="46" t="s">
        <v>49</v>
      </c>
      <c r="F203" s="46" t="s">
        <v>1</v>
      </c>
      <c r="G203" s="46" t="s">
        <v>2</v>
      </c>
      <c r="H203" s="45" t="s">
        <v>0</v>
      </c>
    </row>
    <row r="204" spans="2:8" x14ac:dyDescent="0.25">
      <c r="B204" s="62" t="s">
        <v>94</v>
      </c>
      <c r="C204" s="61"/>
      <c r="D204" s="60"/>
      <c r="E204" s="44" t="str">
        <f>+VLOOKUP(C200,'[2]Hoja1 (2)'!$A$1:$G$113,4,0)</f>
        <v>0.00226*GNAT</v>
      </c>
      <c r="F204" s="44" t="str">
        <f>+VLOOKUP(C200,'[2]Hoja1 (2)'!$A$1:$G$113,2,0)</f>
        <v>0.00028*GNAT</v>
      </c>
      <c r="G204" s="44" t="str">
        <f>+VLOOKUP(C200,'[2]Hoja1 (2)'!$A$1:$G$113,3,0)</f>
        <v>2.69*GNAT</v>
      </c>
      <c r="H204" s="44" t="str">
        <f>+VLOOKUP(C200,'[2]Hoja1 (2)'!$A$1:$G$113,5,0)</f>
        <v>0.00017*GNAT</v>
      </c>
    </row>
    <row r="205" spans="2:8" ht="39.6" x14ac:dyDescent="0.25">
      <c r="B205" s="59" t="s">
        <v>93</v>
      </c>
      <c r="C205" s="58"/>
      <c r="D205" s="57"/>
      <c r="E205" s="44">
        <f>+VLOOKUP(C201,[3]Hoja1!$B$1:$F$24,3,0)</f>
        <v>50</v>
      </c>
      <c r="F205" s="44">
        <f>+VLOOKUP(C201,[3]Hoja1!$B$1:$F$24,4,0)</f>
        <v>80</v>
      </c>
      <c r="G205" s="44" t="str">
        <f>+VLOOKUP(C201,[3]Hoja1!$B$1:$F$24,5,0)</f>
        <v>N/A</v>
      </c>
      <c r="H205" s="44">
        <f>+VLOOKUP(C201,[3]Hoja1!$B$1:$F$24,2,0)</f>
        <v>88</v>
      </c>
    </row>
    <row r="209" spans="2:8" ht="14.4" thickBot="1" x14ac:dyDescent="0.3"/>
    <row r="210" spans="2:8" ht="16.2" thickBot="1" x14ac:dyDescent="0.3">
      <c r="B210" s="152" t="s">
        <v>116</v>
      </c>
      <c r="C210" s="153"/>
      <c r="D210" s="154"/>
      <c r="E210" s="56"/>
      <c r="F210" s="56"/>
      <c r="G210" s="56"/>
      <c r="H210" s="55"/>
    </row>
    <row r="211" spans="2:8" x14ac:dyDescent="0.25">
      <c r="B211" s="54"/>
    </row>
    <row r="212" spans="2:8" ht="39.6" x14ac:dyDescent="0.25">
      <c r="B212" s="51" t="s">
        <v>111</v>
      </c>
      <c r="C212" s="137" t="s">
        <v>110</v>
      </c>
      <c r="D212" s="138"/>
    </row>
    <row r="213" spans="2:8" ht="26.4" x14ac:dyDescent="0.25">
      <c r="B213" s="51" t="s">
        <v>109</v>
      </c>
      <c r="C213" s="147" t="s">
        <v>108</v>
      </c>
      <c r="D213" s="148"/>
    </row>
    <row r="214" spans="2:8" x14ac:dyDescent="0.25">
      <c r="B214" s="149" t="s">
        <v>107</v>
      </c>
      <c r="C214" s="53" t="s">
        <v>106</v>
      </c>
      <c r="D214" s="52" t="s">
        <v>100</v>
      </c>
    </row>
    <row r="215" spans="2:8" x14ac:dyDescent="0.25">
      <c r="B215" s="150"/>
      <c r="C215" s="53" t="s">
        <v>105</v>
      </c>
      <c r="D215" s="52" t="s">
        <v>100</v>
      </c>
    </row>
    <row r="216" spans="2:8" x14ac:dyDescent="0.25">
      <c r="B216" s="150"/>
      <c r="C216" s="53" t="s">
        <v>104</v>
      </c>
      <c r="D216" s="52" t="s">
        <v>100</v>
      </c>
    </row>
    <row r="217" spans="2:8" x14ac:dyDescent="0.25">
      <c r="B217" s="150"/>
      <c r="C217" s="53" t="s">
        <v>103</v>
      </c>
      <c r="D217" s="52" t="s">
        <v>100</v>
      </c>
    </row>
    <row r="218" spans="2:8" x14ac:dyDescent="0.25">
      <c r="B218" s="150"/>
      <c r="C218" s="53" t="s">
        <v>102</v>
      </c>
      <c r="D218" s="52" t="s">
        <v>100</v>
      </c>
    </row>
    <row r="219" spans="2:8" x14ac:dyDescent="0.25">
      <c r="B219" s="151"/>
      <c r="C219" s="53" t="s">
        <v>101</v>
      </c>
      <c r="D219" s="52" t="s">
        <v>100</v>
      </c>
    </row>
    <row r="220" spans="2:8" ht="26.4" x14ac:dyDescent="0.25">
      <c r="B220" s="51" t="s">
        <v>99</v>
      </c>
      <c r="C220" s="137" t="s">
        <v>98</v>
      </c>
      <c r="D220" s="138"/>
    </row>
    <row r="221" spans="2:8" ht="26.4" x14ac:dyDescent="0.25">
      <c r="B221" s="50" t="s">
        <v>97</v>
      </c>
      <c r="C221" s="135" t="s">
        <v>67</v>
      </c>
      <c r="D221" s="136"/>
    </row>
    <row r="222" spans="2:8" x14ac:dyDescent="0.25">
      <c r="B222" s="49" t="s">
        <v>96</v>
      </c>
      <c r="C222" s="137">
        <v>10200403</v>
      </c>
      <c r="D222" s="138"/>
    </row>
    <row r="223" spans="2:8" x14ac:dyDescent="0.25">
      <c r="B223" s="48" t="s">
        <v>95</v>
      </c>
      <c r="C223" s="139"/>
      <c r="D223" s="140"/>
    </row>
    <row r="224" spans="2:8" x14ac:dyDescent="0.25">
      <c r="B224" s="47"/>
      <c r="C224" s="47"/>
      <c r="D224" s="47"/>
    </row>
    <row r="225" spans="2:8" ht="14.4" x14ac:dyDescent="0.25">
      <c r="B225" s="141"/>
      <c r="C225" s="142"/>
      <c r="D225" s="143"/>
      <c r="E225" s="46" t="s">
        <v>49</v>
      </c>
      <c r="F225" s="46" t="s">
        <v>1</v>
      </c>
      <c r="G225" s="46" t="s">
        <v>2</v>
      </c>
      <c r="H225" s="45" t="s">
        <v>0</v>
      </c>
    </row>
    <row r="226" spans="2:8" x14ac:dyDescent="0.25">
      <c r="B226" s="144" t="s">
        <v>94</v>
      </c>
      <c r="C226" s="145"/>
      <c r="D226" s="146"/>
      <c r="E226" s="44" t="str">
        <f>+VLOOKUP(C222,'[2]Hoja1 (2)'!$A$1:$G$113,4,0)</f>
        <v>0.00676*PET6</v>
      </c>
      <c r="F226" s="44" t="str">
        <f>+VLOOKUP(C222,'[2]Hoja1 (2)'!$A$1:$G$113,2,0)</f>
        <v>0.02364*PET6</v>
      </c>
      <c r="G226" s="44" t="str">
        <f>+VLOOKUP(C222,'[2]Hoja1 (2)'!$A$1:$G$113,3,0)</f>
        <v>3.09*PET6</v>
      </c>
      <c r="H226" s="44" t="str">
        <f>+VLOOKUP(C222,'[2]Hoja1 (2)'!$A$1:$G$113,5,0)</f>
        <v>0.00181*PET6</v>
      </c>
    </row>
    <row r="227" spans="2:8" ht="14.25" customHeight="1" x14ac:dyDescent="0.25">
      <c r="B227" s="132" t="s">
        <v>93</v>
      </c>
      <c r="C227" s="133"/>
      <c r="D227" s="134"/>
      <c r="E227" s="44" t="e">
        <f>+VLOOKUP(C223,[3]Hoja1!$B$1:$F$24,3,0)</f>
        <v>#N/A</v>
      </c>
      <c r="F227" s="44" t="e">
        <f>+VLOOKUP(C223,[3]Hoja1!$B$1:$F$24,4,0)</f>
        <v>#N/A</v>
      </c>
      <c r="G227" s="44" t="e">
        <f>+VLOOKUP(C223,[3]Hoja1!$B$1:$F$24,5,0)</f>
        <v>#N/A</v>
      </c>
      <c r="H227" s="44" t="e">
        <f>+VLOOKUP(C223,[3]Hoja1!$B$1:$F$24,2,0)</f>
        <v>#N/A</v>
      </c>
    </row>
    <row r="231" spans="2:8" ht="14.4" thickBot="1" x14ac:dyDescent="0.3"/>
    <row r="232" spans="2:8" ht="16.2" thickBot="1" x14ac:dyDescent="0.3">
      <c r="B232" s="152" t="s">
        <v>115</v>
      </c>
      <c r="C232" s="153"/>
      <c r="D232" s="154"/>
      <c r="E232" s="56"/>
      <c r="F232" s="56"/>
      <c r="G232" s="56"/>
      <c r="H232" s="55"/>
    </row>
    <row r="233" spans="2:8" x14ac:dyDescent="0.25">
      <c r="B233" s="54"/>
    </row>
    <row r="234" spans="2:8" ht="39.6" x14ac:dyDescent="0.25">
      <c r="B234" s="51" t="s">
        <v>111</v>
      </c>
      <c r="C234" s="137" t="s">
        <v>110</v>
      </c>
      <c r="D234" s="138"/>
    </row>
    <row r="235" spans="2:8" ht="26.4" x14ac:dyDescent="0.25">
      <c r="B235" s="51" t="s">
        <v>109</v>
      </c>
      <c r="C235" s="147" t="s">
        <v>108</v>
      </c>
      <c r="D235" s="148"/>
    </row>
    <row r="236" spans="2:8" x14ac:dyDescent="0.25">
      <c r="B236" s="149" t="s">
        <v>107</v>
      </c>
      <c r="C236" s="53" t="s">
        <v>106</v>
      </c>
      <c r="D236" s="52" t="s">
        <v>100</v>
      </c>
    </row>
    <row r="237" spans="2:8" x14ac:dyDescent="0.25">
      <c r="B237" s="150"/>
      <c r="C237" s="53" t="s">
        <v>105</v>
      </c>
      <c r="D237" s="52" t="s">
        <v>100</v>
      </c>
    </row>
    <row r="238" spans="2:8" x14ac:dyDescent="0.25">
      <c r="B238" s="150"/>
      <c r="C238" s="53" t="s">
        <v>104</v>
      </c>
      <c r="D238" s="52" t="s">
        <v>100</v>
      </c>
    </row>
    <row r="239" spans="2:8" x14ac:dyDescent="0.25">
      <c r="B239" s="150"/>
      <c r="C239" s="53" t="s">
        <v>103</v>
      </c>
      <c r="D239" s="52" t="s">
        <v>100</v>
      </c>
    </row>
    <row r="240" spans="2:8" x14ac:dyDescent="0.25">
      <c r="B240" s="150"/>
      <c r="C240" s="53" t="s">
        <v>102</v>
      </c>
      <c r="D240" s="52" t="s">
        <v>100</v>
      </c>
    </row>
    <row r="241" spans="2:8" x14ac:dyDescent="0.25">
      <c r="B241" s="151"/>
      <c r="C241" s="53" t="s">
        <v>101</v>
      </c>
      <c r="D241" s="52" t="s">
        <v>100</v>
      </c>
    </row>
    <row r="242" spans="2:8" ht="26.4" x14ac:dyDescent="0.25">
      <c r="B242" s="51" t="s">
        <v>99</v>
      </c>
      <c r="C242" s="137" t="s">
        <v>98</v>
      </c>
      <c r="D242" s="138"/>
    </row>
    <row r="243" spans="2:8" ht="26.4" x14ac:dyDescent="0.25">
      <c r="B243" s="50" t="s">
        <v>97</v>
      </c>
      <c r="C243" s="135" t="s">
        <v>67</v>
      </c>
      <c r="D243" s="136"/>
    </row>
    <row r="244" spans="2:8" x14ac:dyDescent="0.25">
      <c r="B244" s="49" t="s">
        <v>96</v>
      </c>
      <c r="C244" s="137">
        <v>10200601</v>
      </c>
      <c r="D244" s="138"/>
    </row>
    <row r="245" spans="2:8" x14ac:dyDescent="0.25">
      <c r="B245" s="48" t="s">
        <v>95</v>
      </c>
      <c r="C245" s="139"/>
      <c r="D245" s="140"/>
    </row>
    <row r="246" spans="2:8" x14ac:dyDescent="0.25">
      <c r="B246" s="47"/>
      <c r="C246" s="47"/>
      <c r="D246" s="47"/>
    </row>
    <row r="247" spans="2:8" ht="14.4" x14ac:dyDescent="0.25">
      <c r="B247" s="141"/>
      <c r="C247" s="142"/>
      <c r="D247" s="143"/>
      <c r="E247" s="46" t="s">
        <v>49</v>
      </c>
      <c r="F247" s="46" t="s">
        <v>1</v>
      </c>
      <c r="G247" s="46" t="s">
        <v>2</v>
      </c>
      <c r="H247" s="45" t="s">
        <v>0</v>
      </c>
    </row>
    <row r="248" spans="2:8" x14ac:dyDescent="0.25">
      <c r="B248" s="144" t="s">
        <v>94</v>
      </c>
      <c r="C248" s="145"/>
      <c r="D248" s="146"/>
      <c r="E248" s="44" t="str">
        <f>+VLOOKUP(C244,'[2]Hoja1 (2)'!$A$1:$G$113,4,0)</f>
        <v>0.00226*GNAT</v>
      </c>
      <c r="F248" s="44" t="str">
        <f>+VLOOKUP(C244,'[2]Hoja1 (2)'!$A$1:$G$113,2,0)</f>
        <v>0.00028*GNAT</v>
      </c>
      <c r="G248" s="44" t="str">
        <f>+VLOOKUP(C244,'[2]Hoja1 (2)'!$A$1:$G$113,3,0)</f>
        <v>2.69*GNAT</v>
      </c>
      <c r="H248" s="44" t="str">
        <f>+VLOOKUP(C244,'[2]Hoja1 (2)'!$A$1:$G$113,5,0)</f>
        <v>0.00017*GNAT</v>
      </c>
    </row>
    <row r="249" spans="2:8" ht="14.25" customHeight="1" x14ac:dyDescent="0.25">
      <c r="B249" s="132" t="s">
        <v>93</v>
      </c>
      <c r="C249" s="133"/>
      <c r="D249" s="134"/>
      <c r="E249" s="44" t="e">
        <f>+VLOOKUP(C245,[3]Hoja1!$B$1:$F$24,3,0)</f>
        <v>#N/A</v>
      </c>
      <c r="F249" s="44" t="e">
        <f>+VLOOKUP(C245,[3]Hoja1!$B$1:$F$24,4,0)</f>
        <v>#N/A</v>
      </c>
      <c r="G249" s="44" t="e">
        <f>+VLOOKUP(C245,[3]Hoja1!$B$1:$F$24,5,0)</f>
        <v>#N/A</v>
      </c>
      <c r="H249" s="44" t="e">
        <f>+VLOOKUP(C245,[3]Hoja1!$B$1:$F$24,2,0)</f>
        <v>#N/A</v>
      </c>
    </row>
    <row r="253" spans="2:8" ht="14.4" thickBot="1" x14ac:dyDescent="0.3"/>
    <row r="254" spans="2:8" ht="16.2" thickBot="1" x14ac:dyDescent="0.3">
      <c r="B254" s="152" t="s">
        <v>114</v>
      </c>
      <c r="C254" s="153"/>
      <c r="D254" s="154"/>
      <c r="E254" s="56"/>
      <c r="F254" s="56"/>
      <c r="G254" s="56"/>
      <c r="H254" s="55"/>
    </row>
    <row r="255" spans="2:8" x14ac:dyDescent="0.25">
      <c r="B255" s="54"/>
    </row>
    <row r="256" spans="2:8" ht="39.6" x14ac:dyDescent="0.25">
      <c r="B256" s="51" t="s">
        <v>111</v>
      </c>
      <c r="C256" s="137" t="s">
        <v>110</v>
      </c>
      <c r="D256" s="138"/>
    </row>
    <row r="257" spans="2:8" ht="26.4" x14ac:dyDescent="0.25">
      <c r="B257" s="51" t="s">
        <v>109</v>
      </c>
      <c r="C257" s="147" t="s">
        <v>108</v>
      </c>
      <c r="D257" s="148"/>
    </row>
    <row r="258" spans="2:8" x14ac:dyDescent="0.25">
      <c r="B258" s="149" t="s">
        <v>107</v>
      </c>
      <c r="C258" s="53" t="s">
        <v>106</v>
      </c>
      <c r="D258" s="52" t="s">
        <v>100</v>
      </c>
    </row>
    <row r="259" spans="2:8" x14ac:dyDescent="0.25">
      <c r="B259" s="150"/>
      <c r="C259" s="53" t="s">
        <v>105</v>
      </c>
      <c r="D259" s="52" t="s">
        <v>100</v>
      </c>
    </row>
    <row r="260" spans="2:8" x14ac:dyDescent="0.25">
      <c r="B260" s="150"/>
      <c r="C260" s="53" t="s">
        <v>104</v>
      </c>
      <c r="D260" s="52" t="s">
        <v>100</v>
      </c>
    </row>
    <row r="261" spans="2:8" x14ac:dyDescent="0.25">
      <c r="B261" s="150"/>
      <c r="C261" s="53" t="s">
        <v>103</v>
      </c>
      <c r="D261" s="52" t="s">
        <v>100</v>
      </c>
    </row>
    <row r="262" spans="2:8" x14ac:dyDescent="0.25">
      <c r="B262" s="150"/>
      <c r="C262" s="53" t="s">
        <v>102</v>
      </c>
      <c r="D262" s="52" t="s">
        <v>100</v>
      </c>
    </row>
    <row r="263" spans="2:8" x14ac:dyDescent="0.25">
      <c r="B263" s="151"/>
      <c r="C263" s="53" t="s">
        <v>101</v>
      </c>
      <c r="D263" s="52" t="s">
        <v>100</v>
      </c>
    </row>
    <row r="264" spans="2:8" ht="26.4" x14ac:dyDescent="0.25">
      <c r="B264" s="51" t="s">
        <v>99</v>
      </c>
      <c r="C264" s="137" t="s">
        <v>98</v>
      </c>
      <c r="D264" s="138"/>
    </row>
    <row r="265" spans="2:8" ht="26.4" x14ac:dyDescent="0.25">
      <c r="B265" s="50" t="s">
        <v>97</v>
      </c>
      <c r="C265" s="135" t="s">
        <v>67</v>
      </c>
      <c r="D265" s="136"/>
    </row>
    <row r="266" spans="2:8" x14ac:dyDescent="0.25">
      <c r="B266" s="49" t="s">
        <v>96</v>
      </c>
      <c r="C266" s="137">
        <v>10200403</v>
      </c>
      <c r="D266" s="138"/>
    </row>
    <row r="267" spans="2:8" x14ac:dyDescent="0.25">
      <c r="B267" s="48" t="s">
        <v>95</v>
      </c>
      <c r="C267" s="139"/>
      <c r="D267" s="140"/>
    </row>
    <row r="268" spans="2:8" x14ac:dyDescent="0.25">
      <c r="B268" s="47"/>
      <c r="C268" s="47"/>
      <c r="D268" s="47"/>
    </row>
    <row r="269" spans="2:8" ht="14.4" x14ac:dyDescent="0.25">
      <c r="B269" s="141"/>
      <c r="C269" s="142"/>
      <c r="D269" s="143"/>
      <c r="E269" s="46" t="s">
        <v>49</v>
      </c>
      <c r="F269" s="46" t="s">
        <v>1</v>
      </c>
      <c r="G269" s="46" t="s">
        <v>2</v>
      </c>
      <c r="H269" s="45" t="s">
        <v>0</v>
      </c>
    </row>
    <row r="270" spans="2:8" x14ac:dyDescent="0.25">
      <c r="B270" s="144" t="s">
        <v>94</v>
      </c>
      <c r="C270" s="145"/>
      <c r="D270" s="146"/>
      <c r="E270" s="44" t="str">
        <f>+VLOOKUP(C266,'[2]Hoja1 (2)'!$A$1:$G$113,4,0)</f>
        <v>0.00676*PET6</v>
      </c>
      <c r="F270" s="44" t="str">
        <f>+VLOOKUP(C266,'[2]Hoja1 (2)'!$A$1:$G$113,2,0)</f>
        <v>0.02364*PET6</v>
      </c>
      <c r="G270" s="44" t="str">
        <f>+VLOOKUP(C266,'[2]Hoja1 (2)'!$A$1:$G$113,3,0)</f>
        <v>3.09*PET6</v>
      </c>
      <c r="H270" s="44" t="str">
        <f>+VLOOKUP(C266,'[2]Hoja1 (2)'!$A$1:$G$113,5,0)</f>
        <v>0.00181*PET6</v>
      </c>
    </row>
    <row r="271" spans="2:8" ht="14.25" customHeight="1" x14ac:dyDescent="0.25">
      <c r="B271" s="132" t="s">
        <v>93</v>
      </c>
      <c r="C271" s="133"/>
      <c r="D271" s="134"/>
      <c r="E271" s="44" t="e">
        <f>+VLOOKUP(C267,[3]Hoja1!$B$1:$F$24,3,0)</f>
        <v>#N/A</v>
      </c>
      <c r="F271" s="44" t="e">
        <f>+VLOOKUP(C267,[3]Hoja1!$B$1:$F$24,4,0)</f>
        <v>#N/A</v>
      </c>
      <c r="G271" s="44" t="e">
        <f>+VLOOKUP(C267,[3]Hoja1!$B$1:$F$24,5,0)</f>
        <v>#N/A</v>
      </c>
      <c r="H271" s="44" t="e">
        <f>+VLOOKUP(C267,[3]Hoja1!$B$1:$F$24,2,0)</f>
        <v>#N/A</v>
      </c>
    </row>
    <row r="276" spans="2:8" ht="14.4" thickBot="1" x14ac:dyDescent="0.3"/>
    <row r="277" spans="2:8" ht="16.2" thickBot="1" x14ac:dyDescent="0.3">
      <c r="B277" s="152" t="s">
        <v>113</v>
      </c>
      <c r="C277" s="153"/>
      <c r="D277" s="154"/>
      <c r="E277" s="56"/>
      <c r="F277" s="56"/>
      <c r="G277" s="56"/>
      <c r="H277" s="55"/>
    </row>
    <row r="278" spans="2:8" x14ac:dyDescent="0.25">
      <c r="B278" s="54"/>
    </row>
    <row r="279" spans="2:8" ht="39.6" x14ac:dyDescent="0.25">
      <c r="B279" s="51" t="s">
        <v>111</v>
      </c>
      <c r="C279" s="137" t="s">
        <v>110</v>
      </c>
      <c r="D279" s="138"/>
    </row>
    <row r="280" spans="2:8" ht="26.4" x14ac:dyDescent="0.25">
      <c r="B280" s="51" t="s">
        <v>109</v>
      </c>
      <c r="C280" s="147" t="s">
        <v>108</v>
      </c>
      <c r="D280" s="148"/>
    </row>
    <row r="281" spans="2:8" x14ac:dyDescent="0.25">
      <c r="B281" s="149" t="s">
        <v>107</v>
      </c>
      <c r="C281" s="53" t="s">
        <v>106</v>
      </c>
      <c r="D281" s="52" t="s">
        <v>100</v>
      </c>
    </row>
    <row r="282" spans="2:8" x14ac:dyDescent="0.25">
      <c r="B282" s="150"/>
      <c r="C282" s="53" t="s">
        <v>105</v>
      </c>
      <c r="D282" s="52" t="s">
        <v>100</v>
      </c>
    </row>
    <row r="283" spans="2:8" x14ac:dyDescent="0.25">
      <c r="B283" s="150"/>
      <c r="C283" s="53" t="s">
        <v>104</v>
      </c>
      <c r="D283" s="52" t="s">
        <v>100</v>
      </c>
    </row>
    <row r="284" spans="2:8" x14ac:dyDescent="0.25">
      <c r="B284" s="150"/>
      <c r="C284" s="53" t="s">
        <v>103</v>
      </c>
      <c r="D284" s="52" t="s">
        <v>100</v>
      </c>
    </row>
    <row r="285" spans="2:8" x14ac:dyDescent="0.25">
      <c r="B285" s="150"/>
      <c r="C285" s="53" t="s">
        <v>102</v>
      </c>
      <c r="D285" s="52" t="s">
        <v>100</v>
      </c>
    </row>
    <row r="286" spans="2:8" x14ac:dyDescent="0.25">
      <c r="B286" s="151"/>
      <c r="C286" s="53" t="s">
        <v>101</v>
      </c>
      <c r="D286" s="52" t="s">
        <v>100</v>
      </c>
    </row>
    <row r="287" spans="2:8" ht="26.4" x14ac:dyDescent="0.25">
      <c r="B287" s="51" t="s">
        <v>99</v>
      </c>
      <c r="C287" s="137" t="s">
        <v>98</v>
      </c>
      <c r="D287" s="138"/>
    </row>
    <row r="288" spans="2:8" ht="26.4" x14ac:dyDescent="0.25">
      <c r="B288" s="50" t="s">
        <v>97</v>
      </c>
      <c r="C288" s="135" t="s">
        <v>67</v>
      </c>
      <c r="D288" s="136"/>
    </row>
    <row r="289" spans="2:8" x14ac:dyDescent="0.25">
      <c r="B289" s="49" t="s">
        <v>96</v>
      </c>
      <c r="C289" s="137">
        <v>10100405</v>
      </c>
      <c r="D289" s="138"/>
    </row>
    <row r="290" spans="2:8" x14ac:dyDescent="0.25">
      <c r="B290" s="48" t="s">
        <v>95</v>
      </c>
      <c r="C290" s="139"/>
      <c r="D290" s="140"/>
    </row>
    <row r="291" spans="2:8" x14ac:dyDescent="0.25">
      <c r="B291" s="47"/>
      <c r="C291" s="47"/>
      <c r="D291" s="47"/>
    </row>
    <row r="292" spans="2:8" ht="14.4" x14ac:dyDescent="0.25">
      <c r="B292" s="141"/>
      <c r="C292" s="142"/>
      <c r="D292" s="143"/>
      <c r="E292" s="46" t="s">
        <v>49</v>
      </c>
      <c r="F292" s="46" t="s">
        <v>1</v>
      </c>
      <c r="G292" s="46" t="s">
        <v>2</v>
      </c>
      <c r="H292" s="45" t="s">
        <v>0</v>
      </c>
    </row>
    <row r="293" spans="2:8" x14ac:dyDescent="0.25">
      <c r="B293" s="144" t="s">
        <v>94</v>
      </c>
      <c r="C293" s="145"/>
      <c r="D293" s="146"/>
      <c r="E293" s="44" t="str">
        <f>+VLOOKUP(C289,'[2]Hoja1 (2)'!$A$1:$G$113,4,0)</f>
        <v>0.000752*PET5</v>
      </c>
      <c r="F293" s="44" t="str">
        <f>+VLOOKUP(C289,'[2]Hoja1 (2)'!$A$1:$G$113,2,0)</f>
        <v>0.00301*PET5</v>
      </c>
      <c r="G293" s="44" t="str">
        <f>+VLOOKUP(C289,'[2]Hoja1 (2)'!$A$1:$G$113,3,0)</f>
        <v>3.06*PET5</v>
      </c>
      <c r="H293" s="44" t="str">
        <f>+VLOOKUP(C289,'[2]Hoja1 (2)'!$A$1:$G$113,5,0)</f>
        <v>0.00129*PET5</v>
      </c>
    </row>
    <row r="294" spans="2:8" ht="14.25" customHeight="1" x14ac:dyDescent="0.25">
      <c r="B294" s="132" t="s">
        <v>93</v>
      </c>
      <c r="C294" s="133"/>
      <c r="D294" s="134"/>
      <c r="E294" s="44" t="e">
        <f>+VLOOKUP(C290,[3]Hoja1!$B$1:$F$24,3,0)</f>
        <v>#N/A</v>
      </c>
      <c r="F294" s="44" t="e">
        <f>+VLOOKUP(C290,[3]Hoja1!$B$1:$F$24,4,0)</f>
        <v>#N/A</v>
      </c>
      <c r="G294" s="44" t="e">
        <f>+VLOOKUP(C290,[3]Hoja1!$B$1:$F$24,5,0)</f>
        <v>#N/A</v>
      </c>
      <c r="H294" s="44" t="e">
        <f>+VLOOKUP(C290,[3]Hoja1!$B$1:$F$24,2,0)</f>
        <v>#N/A</v>
      </c>
    </row>
    <row r="298" spans="2:8" ht="14.4" thickBot="1" x14ac:dyDescent="0.3"/>
    <row r="299" spans="2:8" ht="16.2" thickBot="1" x14ac:dyDescent="0.3">
      <c r="B299" s="152" t="s">
        <v>112</v>
      </c>
      <c r="C299" s="153"/>
      <c r="D299" s="154"/>
      <c r="E299" s="56"/>
      <c r="F299" s="56"/>
      <c r="G299" s="56"/>
      <c r="H299" s="55"/>
    </row>
    <row r="300" spans="2:8" x14ac:dyDescent="0.25">
      <c r="B300" s="54"/>
    </row>
    <row r="301" spans="2:8" ht="39.6" x14ac:dyDescent="0.25">
      <c r="B301" s="51" t="s">
        <v>111</v>
      </c>
      <c r="C301" s="137" t="s">
        <v>110</v>
      </c>
      <c r="D301" s="138"/>
    </row>
    <row r="302" spans="2:8" ht="26.4" x14ac:dyDescent="0.25">
      <c r="B302" s="51" t="s">
        <v>109</v>
      </c>
      <c r="C302" s="147" t="s">
        <v>108</v>
      </c>
      <c r="D302" s="148"/>
    </row>
    <row r="303" spans="2:8" x14ac:dyDescent="0.25">
      <c r="B303" s="149" t="s">
        <v>107</v>
      </c>
      <c r="C303" s="53" t="s">
        <v>106</v>
      </c>
      <c r="D303" s="52" t="s">
        <v>100</v>
      </c>
    </row>
    <row r="304" spans="2:8" x14ac:dyDescent="0.25">
      <c r="B304" s="150"/>
      <c r="C304" s="53" t="s">
        <v>105</v>
      </c>
      <c r="D304" s="52" t="s">
        <v>100</v>
      </c>
    </row>
    <row r="305" spans="2:8" x14ac:dyDescent="0.25">
      <c r="B305" s="150"/>
      <c r="C305" s="53" t="s">
        <v>104</v>
      </c>
      <c r="D305" s="52" t="s">
        <v>100</v>
      </c>
    </row>
    <row r="306" spans="2:8" x14ac:dyDescent="0.25">
      <c r="B306" s="150"/>
      <c r="C306" s="53" t="s">
        <v>103</v>
      </c>
      <c r="D306" s="52" t="s">
        <v>100</v>
      </c>
    </row>
    <row r="307" spans="2:8" x14ac:dyDescent="0.25">
      <c r="B307" s="150"/>
      <c r="C307" s="53" t="s">
        <v>102</v>
      </c>
      <c r="D307" s="52" t="s">
        <v>100</v>
      </c>
    </row>
    <row r="308" spans="2:8" x14ac:dyDescent="0.25">
      <c r="B308" s="151"/>
      <c r="C308" s="53" t="s">
        <v>101</v>
      </c>
      <c r="D308" s="52" t="s">
        <v>100</v>
      </c>
    </row>
    <row r="309" spans="2:8" ht="26.4" x14ac:dyDescent="0.25">
      <c r="B309" s="51" t="s">
        <v>99</v>
      </c>
      <c r="C309" s="137" t="s">
        <v>98</v>
      </c>
      <c r="D309" s="138"/>
    </row>
    <row r="310" spans="2:8" ht="26.4" x14ac:dyDescent="0.25">
      <c r="B310" s="50" t="s">
        <v>97</v>
      </c>
      <c r="C310" s="135" t="s">
        <v>67</v>
      </c>
      <c r="D310" s="136"/>
    </row>
    <row r="311" spans="2:8" x14ac:dyDescent="0.25">
      <c r="B311" s="49" t="s">
        <v>96</v>
      </c>
      <c r="C311" s="137">
        <v>10200601</v>
      </c>
      <c r="D311" s="138"/>
    </row>
    <row r="312" spans="2:8" x14ac:dyDescent="0.25">
      <c r="B312" s="48" t="s">
        <v>95</v>
      </c>
      <c r="C312" s="139"/>
      <c r="D312" s="140"/>
    </row>
    <row r="313" spans="2:8" x14ac:dyDescent="0.25">
      <c r="B313" s="47"/>
      <c r="C313" s="47"/>
      <c r="D313" s="47"/>
    </row>
    <row r="314" spans="2:8" ht="14.4" x14ac:dyDescent="0.25">
      <c r="B314" s="141"/>
      <c r="C314" s="142"/>
      <c r="D314" s="143"/>
      <c r="E314" s="46" t="s">
        <v>49</v>
      </c>
      <c r="F314" s="46" t="s">
        <v>1</v>
      </c>
      <c r="G314" s="46" t="s">
        <v>2</v>
      </c>
      <c r="H314" s="45" t="s">
        <v>0</v>
      </c>
    </row>
    <row r="315" spans="2:8" x14ac:dyDescent="0.25">
      <c r="B315" s="144" t="s">
        <v>94</v>
      </c>
      <c r="C315" s="145"/>
      <c r="D315" s="146"/>
      <c r="E315" s="44" t="str">
        <f>+VLOOKUP(C311,'[2]Hoja1 (2)'!$A$1:$G$113,4,0)</f>
        <v>0.00226*GNAT</v>
      </c>
      <c r="F315" s="44" t="str">
        <f>+VLOOKUP(C311,'[2]Hoja1 (2)'!$A$1:$G$113,2,0)</f>
        <v>0.00028*GNAT</v>
      </c>
      <c r="G315" s="44" t="str">
        <f>+VLOOKUP(C311,'[2]Hoja1 (2)'!$A$1:$G$113,3,0)</f>
        <v>2.69*GNAT</v>
      </c>
      <c r="H315" s="44" t="str">
        <f>+VLOOKUP(C311,'[2]Hoja1 (2)'!$A$1:$G$113,5,0)</f>
        <v>0.00017*GNAT</v>
      </c>
    </row>
    <row r="316" spans="2:8" ht="14.25" customHeight="1" x14ac:dyDescent="0.25">
      <c r="B316" s="132" t="s">
        <v>93</v>
      </c>
      <c r="C316" s="133"/>
      <c r="D316" s="134"/>
      <c r="E316" s="44" t="e">
        <f>+VLOOKUP(C312,[3]Hoja1!$B$1:$F$24,3,0)</f>
        <v>#N/A</v>
      </c>
      <c r="F316" s="44" t="e">
        <f>+VLOOKUP(C312,[3]Hoja1!$B$1:$F$24,4,0)</f>
        <v>#N/A</v>
      </c>
      <c r="G316" s="44" t="e">
        <f>+VLOOKUP(C312,[3]Hoja1!$B$1:$F$24,5,0)</f>
        <v>#N/A</v>
      </c>
      <c r="H316" s="44" t="e">
        <f>+VLOOKUP(C312,[3]Hoja1!$B$1:$F$24,2,0)</f>
        <v>#N/A</v>
      </c>
    </row>
  </sheetData>
  <mergeCells count="93">
    <mergeCell ref="B258:B263"/>
    <mergeCell ref="C264:D264"/>
    <mergeCell ref="C265:D265"/>
    <mergeCell ref="C266:D266"/>
    <mergeCell ref="B247:D247"/>
    <mergeCell ref="B248:D248"/>
    <mergeCell ref="C242:D242"/>
    <mergeCell ref="C243:D243"/>
    <mergeCell ref="C244:D244"/>
    <mergeCell ref="C245:D245"/>
    <mergeCell ref="C257:D257"/>
    <mergeCell ref="B249:D249"/>
    <mergeCell ref="B254:D254"/>
    <mergeCell ref="C256:D256"/>
    <mergeCell ref="C20:D20"/>
    <mergeCell ref="C153:D153"/>
    <mergeCell ref="C154:D154"/>
    <mergeCell ref="C155:D155"/>
    <mergeCell ref="C156:D156"/>
    <mergeCell ref="C22:D22"/>
    <mergeCell ref="B24:D24"/>
    <mergeCell ref="B25:D25"/>
    <mergeCell ref="B26:D26"/>
    <mergeCell ref="C21:D21"/>
    <mergeCell ref="B7:C7"/>
    <mergeCell ref="B13:B18"/>
    <mergeCell ref="C11:D11"/>
    <mergeCell ref="C12:D12"/>
    <mergeCell ref="C19:D19"/>
    <mergeCell ref="B9:D9"/>
    <mergeCell ref="C176:D176"/>
    <mergeCell ref="B158:D158"/>
    <mergeCell ref="B143:D143"/>
    <mergeCell ref="C145:D145"/>
    <mergeCell ref="C146:D146"/>
    <mergeCell ref="B147:B152"/>
    <mergeCell ref="B159:D159"/>
    <mergeCell ref="B160:D160"/>
    <mergeCell ref="B166:D166"/>
    <mergeCell ref="C168:D168"/>
    <mergeCell ref="C169:D169"/>
    <mergeCell ref="B170:B175"/>
    <mergeCell ref="B188:D188"/>
    <mergeCell ref="C201:D201"/>
    <mergeCell ref="C198:D198"/>
    <mergeCell ref="C200:D200"/>
    <mergeCell ref="C177:D177"/>
    <mergeCell ref="C178:D178"/>
    <mergeCell ref="C179:D179"/>
    <mergeCell ref="B181:D181"/>
    <mergeCell ref="B182:D182"/>
    <mergeCell ref="B183:D183"/>
    <mergeCell ref="B210:D210"/>
    <mergeCell ref="C212:D212"/>
    <mergeCell ref="C213:D213"/>
    <mergeCell ref="B214:B219"/>
    <mergeCell ref="B236:B241"/>
    <mergeCell ref="C220:D220"/>
    <mergeCell ref="C221:D221"/>
    <mergeCell ref="C222:D222"/>
    <mergeCell ref="C223:D223"/>
    <mergeCell ref="B225:D225"/>
    <mergeCell ref="C234:D234"/>
    <mergeCell ref="C235:D235"/>
    <mergeCell ref="B232:D232"/>
    <mergeCell ref="B227:D227"/>
    <mergeCell ref="B226:D226"/>
    <mergeCell ref="C267:D267"/>
    <mergeCell ref="B299:D299"/>
    <mergeCell ref="C279:D279"/>
    <mergeCell ref="C280:D280"/>
    <mergeCell ref="B281:B286"/>
    <mergeCell ref="C287:D287"/>
    <mergeCell ref="C288:D288"/>
    <mergeCell ref="C289:D289"/>
    <mergeCell ref="C290:D290"/>
    <mergeCell ref="B277:D277"/>
    <mergeCell ref="B271:D271"/>
    <mergeCell ref="B270:D270"/>
    <mergeCell ref="B269:D269"/>
    <mergeCell ref="C301:D301"/>
    <mergeCell ref="C302:D302"/>
    <mergeCell ref="B303:B308"/>
    <mergeCell ref="C309:D309"/>
    <mergeCell ref="B292:D292"/>
    <mergeCell ref="B293:D293"/>
    <mergeCell ref="B294:D294"/>
    <mergeCell ref="B316:D316"/>
    <mergeCell ref="C310:D310"/>
    <mergeCell ref="C311:D311"/>
    <mergeCell ref="C312:D312"/>
    <mergeCell ref="B314:D314"/>
    <mergeCell ref="B315:D315"/>
  </mergeCells>
  <dataValidations disablePrompts="1" count="1">
    <dataValidation type="list" allowBlank="1" showInputMessage="1" showErrorMessage="1" sqref="C22 C156 C179 C223 C245 C267 C290 C312 C201">
      <formula1>$B$31:$B$53</formula1>
    </dataValidation>
  </dataValidations>
  <printOptions headings="1" gridLines="1"/>
  <pageMargins left="0.7" right="0.7" top="0.75" bottom="0.75" header="0.3" footer="0.3"/>
  <pageSetup scale="49" orientation="landscape" verticalDpi="0" r:id="rId1"/>
  <rowBreaks count="1" manualBreakCount="1">
    <brk id="298" max="16383" man="1"/>
  </rowBreaks>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TsEFvmGXJYbAoIdq9yi0xOjqc+UjECAkkxie3hpIzR8=</DigestValue>
    </Reference>
    <Reference Type="http://www.w3.org/2000/09/xmldsig#Object" URI="#idOfficeObject">
      <DigestMethod Algorithm="http://www.w3.org/2001/04/xmlenc#sha256"/>
      <DigestValue>IaWKsmUAaMh1082clsc52Dtsdqw7zDLV+U9O3PKVU5Q=</DigestValue>
    </Reference>
    <Reference Type="http://uri.etsi.org/01903#SignedProperties" URI="#idSignedProperties">
      <Transforms>
        <Transform Algorithm="http://www.w3.org/TR/2001/REC-xml-c14n-20010315"/>
      </Transforms>
      <DigestMethod Algorithm="http://www.w3.org/2001/04/xmlenc#sha256"/>
      <DigestValue>PBQaOhdRLV4RzowXIElWEGUU3k5Tr4LnKXChisXHPFo=</DigestValue>
    </Reference>
    <Reference Type="http://www.w3.org/2000/09/xmldsig#Object" URI="#idValidSigLnImg">
      <DigestMethod Algorithm="http://www.w3.org/2001/04/xmlenc#sha256"/>
      <DigestValue>E4hhRPIY90Nnx3a85882V/SCiVm0pP6FAfeFcy06QKQ=</DigestValue>
    </Reference>
    <Reference Type="http://www.w3.org/2000/09/xmldsig#Object" URI="#idInvalidSigLnImg">
      <DigestMethod Algorithm="http://www.w3.org/2001/04/xmlenc#sha256"/>
      <DigestValue>SXCCTYDGZCQmRO4LQx0+SjVlNrO2WlfKUqJg0drJm18=</DigestValue>
    </Reference>
  </SignedInfo>
  <SignatureValue>UZUaRB2081kxjEnt7z80dgBNtrCcPDUVyuK6SQg5TIOlnMcVKA9EHzStqmA/PUGKkuzNbzEgmcr4
pnv0LTwnDimnmYL0Z+k0/x6Djk0WOnIGsqQPY/CQshwssRZBz/rA46qLQbs4rSsX/87N1Te29oDL
PDzN+qqypayFb8a7cokeSUhn93/TGirqTf3ZDuKZCTuBclERyCneUoCybGnKqi6By3MwIQ/6MoDD
flf7SIThxZ/GZiILpaDX+WOPpmqa02dduL9mxFA6wJCnP2wAfHbFTZAmX8klnDJM6pCsPpxx5Ftn
gMnwqSqVmYrwWBJrD9K84gDk4dgm0nX0l/xQYQ==</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FcTE87yALzQmYzn8AP+KFTye1B/nEHo/QkO3TNPtFZ4=</DigestValue>
      </Reference>
      <Reference URI="/xl/calcChain.xml?ContentType=application/vnd.openxmlformats-officedocument.spreadsheetml.calcChain+xml">
        <DigestMethod Algorithm="http://www.w3.org/2001/04/xmlenc#sha256"/>
        <DigestValue>W1VqpYjTlCfq7qeWQMoNrJGdlqBkKQOKqs0qQCfDQfY=</DigestValue>
      </Reference>
      <Reference URI="/xl/comments1.xml?ContentType=application/vnd.openxmlformats-officedocument.spreadsheetml.comments+xml">
        <DigestMethod Algorithm="http://www.w3.org/2001/04/xmlenc#sha256"/>
        <DigestValue>yZjjhn+p48BJmmii/vHvTViKcuVzXiNdLComob7ugAQ=</DigestValue>
      </Reference>
      <Reference URI="/xl/comments2.xml?ContentType=application/vnd.openxmlformats-officedocument.spreadsheetml.comments+xml">
        <DigestMethod Algorithm="http://www.w3.org/2001/04/xmlenc#sha256"/>
        <DigestValue>7Q0FFjULftfzd255ECriMBbGsCUqOfU2u9+fDyImIKk=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6CHuiAyVJEjE7qVGB5qliUHdl2eHbmJXS+eMgzz284o=</DigestValue>
      </Reference>
      <Reference URI="/xl/drawings/vmlDrawing1.vml?ContentType=application/vnd.openxmlformats-officedocument.vmlDrawing">
        <DigestMethod Algorithm="http://www.w3.org/2001/04/xmlenc#sha256"/>
        <DigestValue>IsQ+OuD4Vjnoziai9WhyqWuB168osUkp1eycCpnI1PQ=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qi7gGUuk+PGnqU6TFM6+gnWkJ1tro381hmNt419/exM=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5F7W5e0ejQSUBu6ipkregCdwPHr44HwIyD19mOLNtGQ=</DigestValue>
      </Reference>
      <Reference URI="/xl/externalLinks/externalLink3.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AnYqoiiaJ/lHX5ZX1ZMpC0L4saT340xSN2UN1iz+5hg=</DigestValue>
      </Reference>
      <Reference URI="/xl/media/image2.emf?ContentType=image/x-emf">
        <DigestMethod Algorithm="http://www.w3.org/2001/04/xmlenc#sha256"/>
        <DigestValue>0l63iRe/kUn/cWrwEREdTXYmYubLLA3qBvVEF3bRxNU=</DigestValue>
      </Reference>
      <Reference URI="/xl/media/image3.emf?ContentType=image/x-emf">
        <DigestMethod Algorithm="http://www.w3.org/2001/04/xmlenc#sha256"/>
        <DigestValue>apvMgNQPAchEohzBopk3xJfVIEW1aWwbd361pNOho5U=</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YpligCEtV4x0ptxcNTafoqGWH+zIGznpfdGQxraVxFg=</DigestValue>
      </Reference>
      <Reference URI="/xl/styles.xml?ContentType=application/vnd.openxmlformats-officedocument.spreadsheetml.styles+xml">
        <DigestMethod Algorithm="http://www.w3.org/2001/04/xmlenc#sha256"/>
        <DigestValue>Jn2pViYJNAZMfZeFScRzA5Brjpin2eSNH0LsPlk6gqs=</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UE912UzAkBesRwq7ZexgiAbzIzDvH7SP6TMMAX8Ne8g=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n5PQTgHHlmUHvMKxDgzNVpTNwEffGuRyzPWcoog7REg=</DigestValue>
      </Reference>
      <Reference URI="/xl/worksheets/sheet1.xml?ContentType=application/vnd.openxmlformats-officedocument.spreadsheetml.worksheet+xml">
        <DigestMethod Algorithm="http://www.w3.org/2001/04/xmlenc#sha256"/>
        <DigestValue>/aSukfdkT2+3kunA8h20+MkdK9mRMUNk1S1aVXKzbeI=</DigestValue>
      </Reference>
      <Reference URI="/xl/worksheets/sheet2.xml?ContentType=application/vnd.openxmlformats-officedocument.spreadsheetml.worksheet+xml">
        <DigestMethod Algorithm="http://www.w3.org/2001/04/xmlenc#sha256"/>
        <DigestValue>P7kU1x/ht9PUsuD+S3J0h15CDDeiELza/z9bowj05zQ=</DigestValue>
      </Reference>
      <Reference URI="/xl/worksheets/sheet3.xml?ContentType=application/vnd.openxmlformats-officedocument.spreadsheetml.worksheet+xml">
        <DigestMethod Algorithm="http://www.w3.org/2001/04/xmlenc#sha256"/>
        <DigestValue>KJFnch33VtPw+b11RyznuPXKlry6Sotj+7af6Y0Jj1o=</DigestValue>
      </Reference>
    </Manifest>
    <SignatureProperties>
      <SignatureProperty Id="idSignatureTime" Target="#idPackageSignature">
        <mdssi:SignatureTime xmlns:mdssi="http://schemas.openxmlformats.org/package/2006/digital-signature">
          <mdssi:Format>YYYY-MM-DDThh:mm:ssTZD</mdssi:Format>
          <mdssi:Value>2017-01-18T17:19:13Z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4P///////////////////////////////////+D////////////////////////////////////g////////////////////////////////////4P///////////////////////////////////+D////////////////////////////////////g////////////////////////////////////4P///////////////////////////////////+D////////////////////////////////////gAP//////////////////////////////////4AD//////////////////////////////////+D////////////////////////////////////g////////////////////////////////////4P///////////////////////////////////+D////////////////////////////////////g////////////////////////////////////4P///////////////////////////////////+D////////////////////////////////////g////////////////////////////////////4P///////////////////////////////////+D////////////////////////////////////g////////////////////////////////////4P///////////////////////////////////+D////////////////////////////////////g////////////////////////////////////4P///////////////////////////////////+D////////////////////////////////////g////////////////////////////////////4P///////////////////////////////////+D////////////////////////////////////g////////////////////////////////////4P///////////////////////////////////+D////////////////////////////////////g////////////////////////////////////4P///////////////////////////////////+D////////////////////////////////////g////////////////////////////////////4P///////////////////////////////////+D////////////////////////////////////g////////////////////////////////////4P///////////////////////////////////+D////////////////////////////////////g////////////////////////////////////4P///////////////////////////////////+D////////////////////////////////////g////////////////////////////////////4P///////////////////////////////////+D////////////////////////////////////g////////////////////////////////////4P///////////////////////////////////+D////////////////////////////////////g////////////////////////////////////4P///////////////////////////////////+D////////////////////////////////////g////////////////////////////////////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NAQEBAQEBAQEBAQEBAQEBAQEBAQEBAQEBAQEBAQEBAQGCkXkcAQEBAQEBAQEBAQEBSz+kAQEBAQEBgX1/AQEBAQEBAQEBAQEBAQEBAQEBAQEBAQEBAQEBAQEBAQEBAQEBAQEBAQEBAQEBAQEBAQEBAQEBAQEBAQEBAQEBAQEBAQEBAQEBAQEBAQEBAQEBAQEBAQEBAQEBAQEBAQEBAQEBAQEBAQEBAQEBAQEBAQEBAQEBAQEBAQEBAQEBAQEBAQEBAQEBAQEBAQEBAQEBAQEBAQEBAeM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dk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H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4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3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SQ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8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S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2017-01-18T17:19:13Z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YQ9s4ZPAFeGRoaIeg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E///////////////////////////////////wAD//////////////////////////////////8D////////////////////////////////////A////////////////////////////////////wP///////////////////////////////////8D////////////////////////////////////A////////////////////////////////////wP///////////////////////////////////8D////////////////////////////////////A////////////////////////////////////wP///////////////////////////////////8D////////////////////////////////////A////////////////////////////////////wP///////////////////////////////////8D////////////////////////////////////A////////////////////////////////////wP///////////////////////////////////8D////////////////////////////////////A////////////////////////////////////wP///////////////////////////////////8D////////////////////////////////////A////////////////////////////////////wP///////////////////////////////////8D////////////////////////////////////A////////////////////////////////////wP///////////////////////////////////8D////////////////////////////////////A////////////////////////////////////wP///////////////////////////////////8D////////////////////////////////////A////////////////////////////////////wP///////////////////////////////////8D////////////////////////////////////A////////////////////////////////////wP///////////////////////////////////8D////////////////////////////////////A////////////////////////////////////wP///////////////////////////////////8D////////////////////////////////////A////////////////////////////////////wP///////////////////////////////////8D////////////////////////////////////A////////////////////////////////////wP///////////////////////////////////8D////////////////////////////////////A////////////////////////////////////wP///////////////////////////////////8D////////////////////////////////////A////////////////////////////////////wP///////////////////////////////////8D////////////////////////////////////A////////////////////////////////////wP///////////////////////////////////8D////////////////////////////////////A////////////////////////////////////wP///////////////////////////////////8D////////////////////////////////////A////////////////////////////////////wP///////////////////////////////////8D////////////////////////////////////A////////////////////////////////////wP///////////////////////////////////8D////////////////////////////////////A////////////////////////////////////wAD//////////////////////////////////8AA///////////////////////////////////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H/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H/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f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H/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f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H/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f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f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H/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f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H/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H/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N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eM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dk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H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4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3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SQ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8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iBVqxn+nbp2b4kpEIgEAWUAAAAAEPbOGfSvNABgHCFTIgCKAUmMKRC0rjQAAAAAABDJSgb0rzQAJIiAEvyuNADZiykQUwBlAGcAbwBlACAAVQBJAAAAAAD1iykQzK80AOEAAAB0rjQAS+TZDxCx2xXhAAAAAQAAAD5VqxkAADQA6uPZDwQAAAAFAAAAAAAAAAAAAAAAAAAAPlWrGYCwNAAliykQ8HRUBgQAAAAQyUoGAAAAAEmLKRAAAAAAAABlAGcAbwBlACAAVQBJAAAAChNQrzQAUK80AOEAAADsrjQAAAAAACBVqxk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BP//////////////////////////////////8AA///////////////////////////////////A////////////////////////////////////wP///////////////////////////////////8D////////////////////////////////////A////////////////////////////////////wP///////////////////////////////////8D////////////////////////////////////A////////////////////////////////////wP///////////////////////////////////8D////////////////////////////////////A////////////////////////////////////wP///////////////////////////////////8D////////////////////////////////////A////////////////////////////////////wP///////////////////////////////////8D////////////////////////////////////A////////////////////////////////////wP///////////////////////////////////8D////////////////////////////////////A////////////////////////////////////wP///////////////////////////////////8D////////////////////////////////////A////////////////////////////////////wP///////////////////////////////////8D////////////////////////////////////A////////////////////////////////////wP///////////////////////////////////8D////////////////////////////////////A////////////////////////////////////wP///////////////////////////////////8D////////////////////////////////////A////////////////////////////////////wP///////////////////////////////////8D////////////////////////////////////A////////////////////////////////////wP///////////////////////////////////8D////////////////////////////////////A////////////////////////////////////wP///////////////////////////////////8D////////////////////////////////////A////////////////////////////////////wP///////////////////////////////////8D////////////////////////////////////A////////////////////////////////////wP///////////////////////////////////8D////////////////////////////////////A////////////////////////////////////wP///////////////////////////////////8D////////////////////////////////////A////////////////////////////////////wP///////////////////////////////////8D////////////////////////////////////A////////////////////////////////////wP///////////////////////////////////8D////////////////////////////////////A////////////////////////////////////wP///////////////////////////////////8D////////////////////////////////////A////////////////////////////////////wP///////////////////////////////////8D////////////////////////////////////A////////////////////////////////////wP///////////////////////////////////8AA///////////////////////////////////AAP//////////////////////////////////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f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H/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f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H/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f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H/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f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H/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f8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H/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f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f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zQ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j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Z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R0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9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k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g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w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wmg83OqBbWODmXMAoe1rN9bvrz0xj+VNM78Xl3QX748=</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9IBTjcLj2TM+JZgCswUwbbFbEtEryVUEcMJkuhVjH/o=</DigestValue>
    </Reference>
    <Reference Type="http://www.w3.org/2000/09/xmldsig#Object" URI="#idValidSigLnImg">
      <DigestMethod Algorithm="http://www.w3.org/2001/04/xmlenc#sha256"/>
      <DigestValue>nkrh+daJwTdhlQxw8/zXVbudkAoMMkbYnPcmxx+LYg8=</DigestValue>
    </Reference>
    <Reference Type="http://www.w3.org/2000/09/xmldsig#Object" URI="#idInvalidSigLnImg">
      <DigestMethod Algorithm="http://www.w3.org/2001/04/xmlenc#sha256"/>
      <DigestValue>LM5RTvwukVXDYk9lmQT3NNCEArCN6SZ0wTS2d014jis=</DigestValue>
    </Reference>
  </SignedInfo>
  <SignatureValue>Udf1oYk2rtMVpDu64CcPX6mVKmNSabV6tE2xwJIaNqnNKwO8y4bogtzIL8/q98nLmUrs0/HLzFak
7wIK/ytK2HQOIKknESxdc0dKu+ZIcM6chdyE7DF7yrbwpr15FqDw7fA0DlS8Og4B15/d48/oJM5t
K1BQrIKKlEnG9oPtDfvkm6es3187KdFAMmm2prZ/6b0/bmS3Csnqmw3BZQ5S/Ph8wtMqxl6IFPTA
ykOJ30vH7jIj/e+JSn5a/XykGCiStxIzM7MRF0C4L2Sq18FQN04jM5E3dZM5gGuqSAtCKL+Ltna2
8UbvWkDz5zaEulm9fj7zlB7t1isSrMK8XgiT+A==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FcTE87yALzQmYzn8AP+KFTye1B/nEHo/QkO3TNPtFZ4=</DigestValue>
      </Reference>
      <Reference URI="/xl/calcChain.xml?ContentType=application/vnd.openxmlformats-officedocument.spreadsheetml.calcChain+xml">
        <DigestMethod Algorithm="http://www.w3.org/2001/04/xmlenc#sha256"/>
        <DigestValue>W1VqpYjTlCfq7qeWQMoNrJGdlqBkKQOKqs0qQCfDQfY=</DigestValue>
      </Reference>
      <Reference URI="/xl/comments1.xml?ContentType=application/vnd.openxmlformats-officedocument.spreadsheetml.comments+xml">
        <DigestMethod Algorithm="http://www.w3.org/2001/04/xmlenc#sha256"/>
        <DigestValue>yZjjhn+p48BJmmii/vHvTViKcuVzXiNdLComob7ugAQ=</DigestValue>
      </Reference>
      <Reference URI="/xl/comments2.xml?ContentType=application/vnd.openxmlformats-officedocument.spreadsheetml.comments+xml">
        <DigestMethod Algorithm="http://www.w3.org/2001/04/xmlenc#sha256"/>
        <DigestValue>7Q0FFjULftfzd255ECriMBbGsCUqOfU2u9+fDyImIKk=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6CHuiAyVJEjE7qVGB5qliUHdl2eHbmJXS+eMgzz284o=</DigestValue>
      </Reference>
      <Reference URI="/xl/drawings/vmlDrawing1.vml?ContentType=application/vnd.openxmlformats-officedocument.vmlDrawing">
        <DigestMethod Algorithm="http://www.w3.org/2001/04/xmlenc#sha256"/>
        <DigestValue>IsQ+OuD4Vjnoziai9WhyqWuB168osUkp1eycCpnI1PQ=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qi7gGUuk+PGnqU6TFM6+gnWkJ1tro381hmNt419/exM=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5F7W5e0ejQSUBu6ipkregCdwPHr44HwIyD19mOLNtGQ=</DigestValue>
      </Reference>
      <Reference URI="/xl/externalLinks/externalLink3.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AnYqoiiaJ/lHX5ZX1ZMpC0L4saT340xSN2UN1iz+5hg=</DigestValue>
      </Reference>
      <Reference URI="/xl/media/image2.emf?ContentType=image/x-emf">
        <DigestMethod Algorithm="http://www.w3.org/2001/04/xmlenc#sha256"/>
        <DigestValue>0l63iRe/kUn/cWrwEREdTXYmYubLLA3qBvVEF3bRxNU=</DigestValue>
      </Reference>
      <Reference URI="/xl/media/image3.emf?ContentType=image/x-emf">
        <DigestMethod Algorithm="http://www.w3.org/2001/04/xmlenc#sha256"/>
        <DigestValue>apvMgNQPAchEohzBopk3xJfVIEW1aWwbd361pNOho5U=</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YpligCEtV4x0ptxcNTafoqGWH+zIGznpfdGQxraVxFg=</DigestValue>
      </Reference>
      <Reference URI="/xl/styles.xml?ContentType=application/vnd.openxmlformats-officedocument.spreadsheetml.styles+xml">
        <DigestMethod Algorithm="http://www.w3.org/2001/04/xmlenc#sha256"/>
        <DigestValue>Jn2pViYJNAZMfZeFScRzA5Brjpin2eSNH0LsPlk6gqs=</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UE912UzAkBesRwq7ZexgiAbzIzDvH7SP6TMMAX8Ne8g=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n5PQTgHHlmUHvMKxDgzNVpTNwEffGuRyzPWcoog7REg=</DigestValue>
      </Reference>
      <Reference URI="/xl/worksheets/sheet1.xml?ContentType=application/vnd.openxmlformats-officedocument.spreadsheetml.worksheet+xml">
        <DigestMethod Algorithm="http://www.w3.org/2001/04/xmlenc#sha256"/>
        <DigestValue>/aSukfdkT2+3kunA8h20+MkdK9mRMUNk1S1aVXKzbeI=</DigestValue>
      </Reference>
      <Reference URI="/xl/worksheets/sheet2.xml?ContentType=application/vnd.openxmlformats-officedocument.spreadsheetml.worksheet+xml">
        <DigestMethod Algorithm="http://www.w3.org/2001/04/xmlenc#sha256"/>
        <DigestValue>P7kU1x/ht9PUsuD+S3J0h15CDDeiELza/z9bowj05zQ=</DigestValue>
      </Reference>
      <Reference URI="/xl/worksheets/sheet3.xml?ContentType=application/vnd.openxmlformats-officedocument.spreadsheetml.worksheet+xml">
        <DigestMethod Algorithm="http://www.w3.org/2001/04/xmlenc#sha256"/>
        <DigestValue>KJFnch33VtPw+b11RyznuPXKlry6Sotj+7af6Y0Jj1o=</DigestValue>
      </Reference>
    </Manifest>
    <SignatureProperties>
      <SignatureProperty Id="idSignatureTime" Target="#idPackageSignature">
        <mdssi:SignatureTime xmlns:mdssi="http://schemas.openxmlformats.org/package/2006/digital-signature">
          <mdssi:Format>YYYY-MM-DDThh:mm:ssTZD</mdssi:Format>
          <mdssi:Value>2017-01-19T13:00:55Z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2017-01-19T13:00:55Z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P4BuHmsC8QA/gHIQ/4BAQAAALDPnQsAAAAAkEmeC8QA/gHIQ/4B4FCeCwAAAACQSZ4L44XcZAMAAADshdxkAQAAAJAslgtozQ1ljmjUZGQ3uQGAAUZ2DlxBduBbQXZkN7kBZAEAAHtiBXd7YgV3OAWHCwAIAAAAAgAAAAAAAIQ3uQEQagV3AAAAAAAAAAC4OLkBBgAAAKw4uQEGAAAAAAAAAAAAAACsOLkBvDe5AeLqBHcAAAAAAAIAAAAAuQEGAAAArDi5AQYAAABMEgZ3AAAAAAAAAACsOLkBBgAAAAAAAADoN7kBii4EdwAAAAAAAgAArDi5AQ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OIAAAAAAAAALANtBoD4//8AAAAAAAAAAAAAAAAAAAAAEANtBoD4//96lwAAAAC5Af48Tnf0PbkB9XFSd/eLfwD+////jONNd/LgTXfsRawLWBEBAjBErAuEN7kBEGoFdwAAAAAAAAAAuDi5AQYAAACsOLkBBgAAAAAAAAAAAAAARESsC9jMiQtERKwLAAAAANjMiQvUN7kBe2IFd3tiBXcAAAAAAAgAAAACAAAAAAAA3De5ARBqBXcAAAAAAAAAABI5uQEHAAAABDm5AQcAAAAAAAAAAAAAAAQ5uQEUOLkB4uoEdwAAAAAAAgAAAAC5AQcAAAAEObkBBwAAAEwSBncAAAAAAAAAAAQ5uQEHAAAAAAAAAEA4uQGKLgR3AAAAAAACAAAEObk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BQENKm5Af+/3GRy/nnVpv551T6O6GTYtC4OAAAAAF9PIeciAIoBIA0AhPiouQHMqLkBoE6eCyANAISMq7kBDY/oZCANAIQAAAAACG8ZBACHFQR4qrkBWNgNZWb2ugcAAAAAWNgNZSANAABk9roHAQAAAAAAAAAHAAAAZPa6BwAAAAAAAAAAAKm5AeJ53GQgAAAA/////wAAAAAAAAAAFQAAAAAAAABwAAAAAQAAAAEAAAAkAAAAJAAAABAAAAAAAAAACG8ZBACHFQQBqQEAAAAAAAgRCnTAqbkBwKm5AdB46GQAAAAA7Ku5AQhvGQTgeOhkCBEKdHypuQF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xERERERERERERERERERERERERERIREjthESESERERERERERERIRIRTQD1IRJd9R/RFPvyESIRERERIhEREhERERERESEREREREREREREREREREREREREAERERERERERERERERERERERERERERESIRtBERIRERERERERERERESERHJkNYRIWCFWyETy+IRFo1BEhEhIhERERISIhERERERERERERERERERERERERERD/ERERERERERERERERERERERERERESERIxkxIREhERERERERERERERIRJN4AchEROIayEhPbcRK1gFEREhERMSEREREREREREREREREREREREREREREREQARERERERERERERERERERERERERERMREhEUkxEhERERERERERERESERIRJpXgtRERJ70GERE4lBa3PQURExISESEhERESEREREREREREREREREREREREREP8RERERERERERERERERERERERERERESEhITlhEREREREREREREhEhEREhEao5DVIREXkKYSEVuWH9M/BREhElMhEREhERERERERERERERERERERERERERABERERERERERERERERERERERERERERIREREhpREhERERERERERIRESERESEVkWuLMRERew0RERa9QbUi8OEx8KCTEREREREREREREREREREREREREREREQ/xERERERERERERERERERERERERERIRISERER/BEREREREREREREhEREhISETBBcA0xERFAthEhFbg8gRKQQReCUPYRESEREREREREREREREREREREREREAERERERERERERERERERERERERERERERERERISzxESEhERERERERERERERERERrRLwBxERIdChESEUDztBEpBCS3GrvxIREhEhERERERERERERERERERERD/ERERERERERERERERERERERERERERERERIRIS7SEREREREREREREREREREREiSzJ5sFEhEmgEERES4H/xEk2GOaIvChIRISExEREREREREREREREREREQARERERERERERERERERERERERERERERERERERIRSGIhESERERERERERERERERERKeEXmLQRERwAQRIRJwqUEiKLdgIikEEREhExEREREREREREREREREREP8RERERERERERERERERERERERERERERERESESERYCEREREREREREREREREREREhHoIR0LgSERK7gRExEqkHIRE4tY8ToMEhESERERERERERERERERERERABERERERERERERERERERERERERERERERERIRERIhKFETEREREREREREREREREREhIrUSO9txIRGcDBESIWkNIREkuKsRwIMhEREREREREREREREREREREQ/xERERERERERERERERERERERERERERERERESERERGlERERERERERERERERERIRERMegRJ9+2ERHNyzESER4AUSERSABBUIcREhEREREREREREREREREREAERERERERERERERERERERERERERERERERERIREiIRLpEhERERERERERERERESESEREi1xFqjIUSEtfYISESHA0xERFqCVGwoRERERERERERERERERERERD/ERERERERERERERERERERERERERERERERIhEhERIREwMRERERERERERERERESERIhER6DEWv9ohIf9QcREREYDhESEU0KHQthEREREREREREREREREREQARERERERERERERERERERERERERERERERERERERERERE5YRERERESIRERERERERERERMRPeERqOkhETA50REhEkuBERERWAxwDiEREREREREREREREREREP8RERERERERERERERERERERERERERERERERERERIiEiEt4hESEhERESERERERERERESIRN4IRK8nRER3EBSEhER8PETEhFQjoAhERIRERERERERERERERABEREREREREREREREREREREREREREREREREREREREREhEs8xIRESERERERERERERERIREhJt8SH9ynERS0+iERERTQURETEs4TIREREREREREREREREREQ/xERERERERERERERERERERERERERERERERERERERERESETsxEhEREhERERERERERERERIRETAhE5nIMTHJUFIhEhFsISERERIRIRESEREREREREREREREAERERERERERERERERERERERERERERERERERERERIRIhESERhxEhERIRERERERERERERIREjEynREVDKwhErT9EiEhEhERMREhERERERERERERERERERERD/ERERERERERERERERERERERERERERERERERERERERESESES7yEREREhERERERERERERERERERaRER2VlBIejgYREREhEhIhESEREREREREREREREREREQAREREREREREREREREREREREREREREREREREREREjERERIRIRaTIREREREREREREREREhEiEhESOcEhW+/yIW+g4REhIRERIRMREREREREREREREREREREP8REREREREREREREREREREREREREREREREREREREREhIRIRISHVIREREREREREREREhISERESERIrQhH7TXIRFMESEhIRIhEhIRIRERERERERERERERERABERERERERERERERERERERERERERERERERERERERERERERERERF5ERESERERIREREREREREREREREu0RE7zIERERERIREREREREREREREREREREREREREQ/xERERERERERERERERERERERERERERERERERERERERERERERERI9EhERESEhERERERERERERERERETjhIfhr4REhERIREREREREREREREREREREREREREAIREREREREREREREREREREREREREREREREREREREREREREREREiE5cRERIREhERERERERERERERERIheREWte9hERERERERERERERERERERERERERERERD/EREREREREREREREREREREREREREREREREREREREREREREREREREUgxIRExEREREREREREREREREhERPIMR4GnhEhISEREREREREREREREREREREREREQARERERERERERERERERERERERERERERERERERERERERERERERERIRESlBESESERERERERERERERERESERIcoREH6xEREREREREREREREREREREREREREREP8REREREREREREREREREREREREREREREREREREREREREREREREREhEh/xMRMRERERERERERERERESERERIjnhLIIEExExERERERERERERERERERERERERABERERERERERERERERERERERERERERERERERERERERERERERERIRETESSyERERERERERERERERERERIhISESSWMwWuESEREREREREREREREREREREREREQ/xEREREREREREREREREREREREREREREREREREREREREREREREREhISERLKEREREREREREREREREREhERIRERFcovlYMREREREREREREREREREREREREREAEREREREREREREREREREREREREREREREREREREREREREREREREREREREhIwMRERERERERESERERERERERERESEizXh4IhERIRERERERERERERERERERERD/ERERERERERERERERERERERERERERERERERERERERERERERERERERESERIY4SESExISEhERERERERERERERERETHtuIESEhEREREREREREREREREREREQARERERERERERERERERERERERERERERERERERERERERERERERERERERESESEXohESERERERERERERERERERERESERERoFEREhEhEREREREREREREREREREP8RERERERERERERERERERERERERERERERERERERERERERERERERERERERESET/BESEREREhERERERERERESESEREhEhKaIRESERERERERERERERERERERABERERERERERERERERERERERERERERERERERERERERERERERERERERESEREWERSzIREhEREREREREREREREREREREhEhFwcREREREREREREREREREREREQ/xERERERERERERERERERERERERERERERERERERERERERERERERERERESMRISESGcERERIREREREREREREREREREWEhESIooRIREREREREREREREREREREAsREREREREREREREREREREREREREREREREREREREREREREREREREREREREhISERNdMhERERERERERERERERERERERIhIRIcsxERERERERERERERERERERD/ERERERERERERERERERERERERERERERERERERERERERERERERERERERERERESEhE9UxEREhERERERERERERERESExEiEhEUvxEREREREREREREREREREQDhEREREREREREREREREREREREREREREREREREREREREREREREREREREREREREREREThhERERIREhERERERERERERERERERISwDEREREREhEREREREREREP8RERERERERERERERERERERERERERERERERERERERERERERERERERERERERERERERER+jESERESERERERERERERERERERERERMHESEhERERIRERERERERABERERERERERERERERERERERERERERERERERERERERERERERERERERERERERERERERIRO0ISESERIREREREREREREREREhEiEROZESERIREREREREREREQ/xERERERERERERERERERERERERERERERERERERERERERERERERERERERERERERERESEhHtERIRExERERERERERERERERERESEhHgITERESESEREREREREAERERERERERERERERERERERERERERERERERERERERERERERERERERERERERERERERERIRMd8RESEhEREREREREREREREREhEREREbwRIRESERERERERERD/ERERERERERERERERERERERERERERERERERERERERERERERERERERERERERERERERIREhMUkiERERERERERERERERERERERIhEhEaghEiEREREREREREQBxERERERERERERERERERERERERERERERERERERERERERERERERERERERERERERERERISERES2hMRERERERERERERERERIRERESESEVAhEhEhEREREREREO4RERERERERERERERERERERERERERERERERERERERERERERERERERERERERERERERERERIREhaVERERERERERERERERERISERIRESEitBERERERERERERAAERERERERERERERERERERERERERERERERERERERERERERERERERERERERERERERERERERESERHtUREREhESERERERERERERERERERET3xESERIRESEREQ/xERERERERERERERERERERERERERERERERERERERERERERERERERERERERERERERERERERESETEcgxEhEjESEjERERERERERERERERER+hERMREhIREREAMRERERERERERERERERERERERERERERERERERERERERERERERERERERERERERERERERERERExEhEi3BERERERESEREREREREREREREREh7RERExIhERERD/ERERERERERERERERERERERERERERERERERERERERERERERERERERERERERERERERERERESERERESW3IhEhEhEhEREREREREREREREREh6xExEhEREREQCREREREREREREREREREREREREREREREREREREREREREREREREREREREREREREREREREREREREiESERJNUhESEREREREREREREREREREREiaCERERIREREP8REREREREREREREREREREREREREREREREREREREREREREREREREREREREREREREREREREREhESERIRIlhCEREhEREREREREREREREREhERKCExEhIRERADERERERERERERERERERERERERERERERERERERERERERERERERERERERERERERERERERERESESERISESEyrmERERERERERERERERERERExIRWBEhEREREQ/xERERERERERERERERERERERERERERERERERERERERERERERERERERERERERERERERERERERERERESIRERatISERERERERERERERERESEREhSxIREREREAEREREREREREREREREREREREREREREREREREREREREREREREREREREREREREREREREREREREREREREREREhFa9hERERISESERERERERERERERSREhERERD/EREREREREREREREREREREREREREREREREREREREREREREREREREREREREREREREREREREREREREREREREREW8DIRIRIRERERERERERERERERVxIREREQAREREREREREREREREREREREREREREREREREREREREREREREREREREREREREREREREREREREREREREREREREiIRKfYRIREiESERERERERERERIRohEREREP8RERERERERERERERERERERERERERERERERERERERERERERERERERERERERERERERERERERERERERERERERERERE9lhEhERERIRERERERERESEVwRERERABERERERERERERERERERERERERERERERERERERERERERERERERERERERERERERERERERERERERERERERERIiERERMSqUERERIhERERERERERESEYESEREQ/xERERERERERERERERERERERERERERERERERERERERERERERERERERERERERERERERERERERERERERERERERIREhEhF51hERIhERERERERERERMCEREREAERERERERERERERERERERERERERERERERERERERERERERERERERERERERERERERERERERERERERERERERERERESESIRETqHERERERERERERESEVsRERERD/EREREREREREREREREREREREREREREREREREREREREREREREREREREREREREREREREREREREREREREREREREREREREREhHroxERERERERERERF7EhEREQAREREREREREREREREREREREREREREREREREREREREREREREREREREREREREREREREREREREREREREREREREREREREREREREWq+IRIRERERIRESrBEREREP8REREREREREREREREREREREREREREREREREREREREREREREREREREREREREREREREREREREREREREREREREREREREREREhERI/ujERIREREhHrERIRERABERERERERERERERERERERERERERERERERERERERERERERERERERERERERERERERERERERERERERERERERERERERERERERERERIRTQniERERFIAyIREREQ/xERERERERERERERERERERERERERERERERERERERERERERERERERERERERERERERERERERERERERERERERERERERERERERISEhESETeACakAvBISEREREAERERERERERERERERERERERERERERERERERERERERERERERERERERERERERERERERERERERERERERERERERERERERERERERERERERETERJFYRIRITERERD/EREREREREREREREREREREREREREREREREREREREREREREREREREREREREREREREREREREREREREREREREREREREREREhEREiEhERERESESIRESEREREQARERERERERERERERERERERERERERERERERERERERERERERERERERERERERERERERERERERERERERERERERERERERERERERERERERESIRERERESES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fLlot2HqYqZhhLKmb//wAAAACudn5aAACUz7kBSAJBdgAAAABYZgAC6M65AVDzr3YAAAAAAABDaGFyVXBwZXJXAAFOd/uWi3bUz7kBAAAAAEDPuQGAAUZ2DlxBduBbQXZAz7kBZAEAAHtiBXd7YgV3UAkCAgAIAAAAAgAAAAAAAGDPuQEQagV3AAAAAAAAAACa0LkBCQAAAIjQuQEJAAAAAAAAAAAAAACI0LkBmM+5AeLqBHcAAAAAAAIAAAAAuQEJAAAAiNC5AQkAAABMEgZ3AAAAAAAAAACI0LkBCQAAAAAAAADEz7kBii4EdwAAAAAAAgAAiNC5AQ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y5aLdh6mKmYYSypm//8AAAAArnZ+WgAAlM+5AUgCQXYAAAAAWGYAAujOuQFQ8692AAAAAAAAQ2hhclVwcGVyVwABTnf7lot21M+5AQAAAABAz7kBgAFGdg5cQXbgW0F2QM+5AWQBAAB7YgV3e2IFd1AJAgIACAAAAAIAAAAAAABgz7kBEGoFdwAAAAAAAAAAmtC5AQkAAACI0LkBCQAAAAAAAAAAAAAAiNC5AZjPuQHi6gR3AAAAAAACAAAAALkBCQAAAIjQuQEJAAAATBIGdwAAAAAAAAAAiNC5AQkAAAAAAAAAxM+5AYouBHcAAAAAAAIAAIjQuQEJAAAAZHYACAAAAAAlAAAADAAAAAEAAAAYAAAADAAAAP8AAAISAAAADAAAAAEAAAAeAAAAGAAAACoAAAAFAAAAhQAAABYAAAAlAAAADAAAAAEAAABUAAAAqAAAACsAAAAFAAAAgwAAABUAAAABAAAAqwoNQgAADUIrAAAABQAAAA8AAABMAAAAAAAAAAAAAAAAAAAA//////////9sAAAARgBpAHIAbQBhACAAbgBvACAAdgDhAGwAaQBkAGEAuQE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LkB/jxOd/Q9uQH1cVJ394t/AP7///+M40138uBNd+xFrAtYEQECMESsC4Q3uQEQagV3AAAAAAAAAAC4OLkBBgAAAKw4uQEGAAAAAAAAAAAAAABERKwL2MyJC0RErAsAAAAA2MyJC9Q3uQF7YgV3e2IFdwAAAAAACAAAAAIAAAAAAADcN7kBEGoFdwAAAAAAAAAAEjm5AQcAAAAEObkBBwAAAAAAAAAAAAAABDm5ARQ4uQHi6gR3AAAAAAACAAAAALkBBwAAAAQ5uQEHAAAATBIGdwAAAAAAAAAABDm5AQcAAAAAAAAAQDi5AYouBHcAAAAAAAIAAAQ5uQ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P4BuHmsC8QA/gHIQ/4BAQAAALDPnQsAAAAAkEmeC8QA/gHIQ/4B4FCeCwAAAACQSZ4L44XcZAMAAADshdxkAQAAAJAslgtozQ1ljmjUZGQ3uQGAAUZ2DlxBduBbQXZkN7kBZAEAAHtiBXd7YgV3OAWHCwAIAAAAAgAAAAAAAIQ3uQEQagV3AAAAAAAAAAC4OLkBBgAAAKw4uQEGAAAAAAAAAAAAAACsOLkBvDe5AeLqBHcAAAAAAAIAAAAAuQEGAAAArDi5AQYAAABMEgZ3AAAAAAAAAACsOLkBBgAAAAAAAADoN7kBii4EdwAAAAAAAgAArDi5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AZBAAAAADwyjwO/p1Bdtis/2XYEAFD2LQuDgAAAACtUSEMIgCKAaSouQFe9MplJKm5AQAAAAAIbxkEZKq5ASSIgBJsqbkBUwBlAGcAbwBlACAAVQBJAAAAAAAAAAAAJeTKZeEAAADgqLkBmjPpZPjNrAvhAAAAAQAAAA7LPA4AALkBOjPpZAQAAAAFAAAAAAAAAAAAAAAAAAAADss8DuyquQEk38pleLOXCwQAAAAIbxkEAAAAAKXjymUQAAAAAAAAAFMAZQBnAG8AZQAgAFUASQAAAAqJwKm5AcCpuQHhAAAAAAAAAPDKPA4AAAAAAQAAAAAAAAB8qbkB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P8RERERERERERERERERERERERERESERI7YREhEhERERERERERESESEU0A9SESXfUf0RT78hEiERERESIRERIREREREREhERERERERERERERERERERERERABEREREREREREREREREREREREREREREiEbQRESEREREREREREREREhERyZDWESFghVshE8viERaNQRIRISIRERESEiIREREREREREREREREREREREREREQ/xEREREREREREREREREREREREREREhESMZMSERIRERERERERERERESESTeAHIRETiGshIT23EStYBRERIRETEhEREREREREREREREREREREREREREREREAERERERERERERERERERERERERERETERIRFJMRIREREREREREREREhESESaV4LURESe9BhEROJQWtz0FERMSEhEhIREREhERERERERERERERERERERERERD/EREREREREREREREREREREREREREREhISE5YRERERERERERERIRIRERIRGqOQ1SERF5CmEhFblh/TPwURIRJTIRERIREREREREREREREREREREREREREQARERERERERERERERERERERERERERESERERIaURIRERERERERESEREhEREhFZFrizEREXsNEREWvUG1IvDhMfCgkxEREREREREREREREREREREREREREREP8RERERERERERERERERERERERERESESEhEREfwRERERERERERERIRERISEhEwQXANMRERQLYRIRW4PIESkEEXglD2EREhERERERERERERERERERERERERABERERERERERERERERERERERERERERERERESEs8REhIREREREREREREREREREa0S8AcRESHQoREhFA87QRKQQktxq78SERIRIREREREREREREREREREREQ/xERERERERERERERERERERERERERERERESESEu0hERERERERERERERERERERIksyebBRIRJoBBEREuB/8RJNhjmiLwoSESEhMREREREREREREREREREREAERERERERERERERERERERERERERERERERERESEUhiIREhERERERERERERERERESnhF5i0EREcAEESEScKlBIii3YCIpBBERIRMRERERERERERERERERERD/EREREREREREREREREREREREREREREREREhEhEWAhERERERERERERERERERERIR6CEdC4EhESu4ERMRKpByEROLWPE6DBIREhEREREREREREREREREREQARERERERERERERERERERERERERERERERESERESIShRExERERERERERERERERERISK1EjvbcSERnAwREiFpDSERJLirEcCDIREREREREREREREREREREREP8REREREREREREREREREREREREREREREREREhERERpRERERERERERERERERESERETHoESffthERzcsxEhEeAFEhEUgAQVCHERIRERERERERERERERERERABERERERERERERERERERERERERERERERERESERIiES6RIREREREREREREREREhEhERItcRaoyFEhLX2CEhEhwNMRERaglRsKEREREREREREREREREREREQ/xERERERERERERERERERERERERERERERESIRIRESERMDEREREREREREREREREhESIREegxFr/aISH/UHERERGA4REhFNCh0LYREREREREREREREREREREAEREREREREREREREREREREREREREREREREREREREREROWEREREREiERERERERERERETET3hEajpIREwOdERIRJLgREREVgMcA4hERERERERERERERERERD/ERERERERERERERERERERERERERERERERERERESIhIhLeIREhIREREhEREREREREREiETeCESvJ0REdxAUhIREfDxExIRUI6AIRESEREREREREREREREQARERERERERERERERERERERERERERERERERERERERERIRLPMSEREhERERERERERERESERISbfEh/cpxEUtPohEREU0FERExLOEyEREREREREREREREREREP8REREREREREREREREREREREREREREREREREREREREREhE7MRIRERIRERERERERERERESEREwIROZyDExyVBSIRIRbCEhERESESEREhERERERERERERERABERERERERERERERERERERERERERERERERERERESESIREhEYcRIRESERERERERERERESERIxMp0RFQysIRK0/RIhIRIRETERIREREREREREREREREREREQ/xEREREREREREREREREREREREREREREREREREREREREhEhEu8hERERIREREREREREREREREREWkREdlZQSHo4GERERIRISIREhEREREREREREREREREREAERERERERERERERERERERERERERERERERERERERIxERESESEWkyERERERERERERERERIRIhIREjnBIVvv8iFvoOERISERESETERERERERERERERERERERD/ERERERERERERERERERERERERERERERERERERERERISESESEh1SERERERERERERERISEhEREhESK0IR+01yERTBEhISESIRISESEREREREREREREREREQAREREREREREREREREREREREREREREREREREREREREREREREREReREREhERESERERERERERERERERLtERO8yBERERESEREREREREREREREREREREREREREP8RERERERERERERERERERERERERERERERERERERERERERERERESPRIREREhIRERERERERERERERERE44SH4a+ERIRESERERERERERERERERERERERERERACERERERERERERERERERERERERERERERERERERERERERERERERIhOXERESERIRERERERERERERERESIXkRFrXvYREREREREREREREREREREREREREREREQ/xERERERERERERERERERERERERERERERERERERERERERERERERERFIMSERMRERERERERERERERERIRETyDEeBp4RISEhEREREREREREREREREREREREREAERERERERERERERERERERERERERERERERERERERERERERERERESEREpQREhEhEREREREREREREREREhESHKERB+sRERERERERERERERERERERERERERERD/ERERERERERERERERERERERERERERERERERERERERERERERERERIRIf8TETEREREREREREREREREhERESI54SyCBBMRMREREREREREREREREREREREREQARERERERERERERERERERERERERERERERERERERERERERERERESERExEkshERERERERERERERERERESISEhEkljMFrhEhEREREREREREREREREREREREREP8RERERERERERERERERERERERERERERERERERERERERERERERERISEhESyhERERERERERERERERERIRESERERXKL5WDERERERERERERERERERERERERERABERERERERERERERERERERERERERERERERERERERERERERERERERERERISMDEREREREREREhEREREREREREREhIs14eCIRESEREREREREREREREREREREQ/xEREREREREREREREREREREREREREREREREREREREREREREREREREREhESGOEhEhMSEhIREREREREREREREREREx7biBEhIREREREREREREREREREREREAEREREREREREREREREREREREREREREREREREREREREREREREREREREREhEhF6IREhEREREREREREREREREREREhEREaBRERIRIRERERERERERERERERERD/EREREREREREREREREREREREREREREREREREREREREREREREREREREREREhE/wREhERERIREREREREREREhEhERIRISmiEREhEREREREREREREREREREQAREREREREREREREREREREREREREREREREREREREREREREREREREREREhERFhEUsyERIRERERERERERERERERERERIRIRcHEREREREREREREREREREREREP8REREREREREREREREREREREREREREREREREREREREREREREREREREREjESEhEhnBERESERERERERERERERERERFhIREiKKESERERERERERERERERERERALERERERERERERERERERERERERERERERERERERERERERERERERERERERERISEhETXTIRERERERERERERERERERERESISESHLMREREREREREREREREREREQ/xEREREREREREREREREREREREREREREREREREREREREREREREREREREREREREhIRPVMRERIREREREREREREREREhMRIhIRFL8REREREREREREREREREREA4RERERERERERERERERERERERERERERERERERERERERERERERERERERERERERERERE4YRERESERIRERERERERERERERERESEsAxERERERIRERERERERERD/EREREREREREREREREREREREREREREREREREREREREREREREREREREREREREREREREfoxEhEREhERERERERERERERERERERETBxEhIRERESEREREREREQARERERERERERERERERERERERERERERERERERERERERERERERERERERERERERERERESETtCEhEhESERERERERERERERERIRIhETmREhESEREREREREREREP8REREREREREREREREREREREREREREREREREREREREREREREREREREREREREREREREhIR7RESERMREREREREREREREREREREhIR4CExEREhEhERERERERABERERERERERERERERERERERERERERERERERERERERERERERERERERERERERERERERESETHfEREhIRERERERERERERERERIRERERG8ESEREhEREREREREQ/xERERERERERERERERERERERERERERERERERERERERERERERERERERERERERERERESERITFJIhERERERERERERERERERERESIRIRGoIRIhEREREREREREAcRERERERERERERERERERERERERERERERERERERERERERERERERERERERERERERERESEhEREtoTERERERERERERERERESEREREhEhFQIRIRIRERERERERDuERERERERERERERERERERERERERERERERERERERERERERERERERERERERERERERERERESERIWlRERERERERERERERERESEhESEREhIrQREREREREREREQABEREREREREREREREREREREREREREREREREREREREREREREREREREREREREREREREREREREhER7VERERIREhERERERERERERERERERE98REhESEREhEREP8REREREREREREREREREREREREREREREREREREREREREREREREREREREREREREREREREREREhExHIMRIRIxEhIxEREREREREREREREREfoRETERISERERADERERERERERERERERERERERERERERERERERERERERERERERERERERERERERERERERERERERMRIRItwREREREREhERERERERERERERERIe0RERMSIREREQ/xEREREREREREREREREREREREREREREREREREREREREREREREREREREREREREREREREREREhEREREltyIRIRIRIRERERERERERERERERIesRMRIREREREAkRERERERERERERERERERERERERERERERERERERERERERERERERERERERERERERERERERERERIhEhESTVIREhERERERERERERERERERERImghERESERERD/ERERERERERERERERERERERERERERERERERERERERERERERERERERERERERERERERERERERIREhESESJYQhERIRERERERERERERERERIRESghMRISEREQAxEREREREREREREREREREREREREREREREREREREREREREREREREREREREREREREREREREREhEhESEhEhMq5hERERERERERERERERERERMSEVgRIREREREP8REREREREREREREREREREREREREREREREREREREREREREREREREREREREREREREREREREREREREREiEREWrSEhEREREREREREREREREhERIUsSERERERABERERERERERERERERERERERERERERERERERERERERERERERERERERERERERERERERERERERERERERERERIRWvYRERESEhEhEREREREREREREUkRIREREQ/xERERERERERERERERERERERERERERERERERERERERERERERERERERERERERERERERERERERERERERERERERFvAyESESEREREREREREREREREVcSEREREAERERERERERERERERERERERERERERERERERERERERERERERERERERERERERERERERERERERERERERERERERIiESn2ESERIhEhERERERERERESEaIRERERD/ERERERERERERERERERERERERERERERERERERERERERERERERERERERERERERERERERERERERERERERERERERERPZYRIRERESEREREREREREhFcEREREQARERERERERERERERERERERERERERERERERERERERERERERERERERERERERERERERERERERERERERERERESIhERETEqlBERESIREREREREREREhGBEhEREP8RERERERERERERERERERERERERERERERERERERERERERERERERERERERERERERERERERERERERERERERERESERIRIRedYRESIRERERERERERETAhERERABEREREREREREREREREREREREREREREREREREREREREREREREREREREREREREREREREREREREREREREREREREREhEiERE6hxEREREREREREREhFbEREREQ/xERERERERERERERERERERERERERERERERERERERERERERERERERERERERERERERERERERERERERERERERERERERERERIR66MRERERERERERERexIREREAERERERERERERERERERERERERERERERERERERERERERERERERERERERERERERERERERERERERERERERERERERERERERERERFqviESERERESEREqwRERERD/ERERERERERERERERERERERERERERERERERERERERERERERERERERERERERERERERERERERERERERERERERERERERERERIRESP7oxESERERIR6xESEREQARERERERERERERERERERERERERERERERERERERERERERERERERERERERERERERERERERERERERERERERERERERERERERERERESEU0J4hERERSAMiEREREP8RERERERERERERERERERERERERERERERERERERERERERERERERERERERERERERERERERERERERERERERERERERERERERESEhIREhE3gAmpALwSEhERERABERERERERERERERERERERERERERERERERERERERERERERERERERERERERERERERERERERERERERERERERERERERERERERERERERERExESRWESESExEREQ/xERERERERERERERERERERERERERERERERERERERERERERERERERERERERERERERERERERERERERERERERERERERERERIRERIhIREREREhEiEREhEREREAEREREREREREREREREREREREREREREREREREREREREREREREREREREREREREREREREREREREREREREREREREREREREREREREREREREiEREREREhEh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aDuHbc4YGohHIY0ECkqDNAuLp00=</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yXq4TKZmEG/YltYhBLdZcarHBw4=</DigestValue>
    </Reference>
    <Reference URI="#idValidSigLnImg" Type="http://www.w3.org/2000/09/xmldsig#Object">
      <DigestMethod Algorithm="http://www.w3.org/2000/09/xmldsig#sha1"/>
      <DigestValue>HbKVO61DTevTxxTOUzSVKMpsIC0=</DigestValue>
    </Reference>
    <Reference URI="#idInvalidSigLnImg" Type="http://www.w3.org/2000/09/xmldsig#Object">
      <DigestMethod Algorithm="http://www.w3.org/2000/09/xmldsig#sha1"/>
      <DigestValue>ynmEZlWu2qrShBnWBNtfAEWMg5k=</DigestValue>
    </Reference>
  </SignedInfo>
  <SignatureValue>ZhnNnTgBNk1kQj2YBKOaPbpPNdPljfUQSpcMEeEj46oR21qmLeHVmLEioWqwUnCsevjnrBreVtnu
JsvW4B8u0gqXWReB47h0bEyUXZ5kbkd7weZh2e99TQOYJe93d5IzHLmV6RoPKCXo+LalGfhrPzWI
M4XwU/lCOihOd7R/+bUYt6rIoQVdf5BycuOp3veCPX+RIqGvBBLMbxR+AYKL+jEEh7XvlfXoKD1V
yB71TgPDAenKbqUa77dAyaNFVQRd7cr87li8cGDTdCWCM4vaH6mDs9Z5IJFQxBMNBww2YVr/equr
c+83T8wp3ZSOgxxId63PCKa3ioitKCs4IldbuA==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2.xml?ContentType=application/vnd.openxmlformats-officedocument.spreadsheetml.comments+xml">
        <DigestMethod Algorithm="http://www.w3.org/2000/09/xmldsig#sha1"/>
        <DigestValue>KMvdkwQweZGjDfw36zHMlg1G6Cg=</DigestValue>
      </Reference>
      <Reference URI="/xl/media/image2.emf?ContentType=image/x-emf">
        <DigestMethod Algorithm="http://www.w3.org/2000/09/xmldsig#sha1"/>
        <DigestValue>e21pBP2qfMxFjaTCOfR8mvJCqq0=</DigestValue>
      </Reference>
      <Reference URI="/xl/drawings/vmlDrawing2.vml?ContentType=application/vnd.openxmlformats-officedocument.vmlDrawing">
        <DigestMethod Algorithm="http://www.w3.org/2000/09/xmldsig#sha1"/>
        <DigestValue>fh/OnSZKoSVnqdKh7j03RAIOwp4=</DigestValue>
      </Reference>
      <Reference URI="/xl/sharedStrings.xml?ContentType=application/vnd.openxmlformats-officedocument.spreadsheetml.sharedStrings+xml">
        <DigestMethod Algorithm="http://www.w3.org/2000/09/xmldsig#sha1"/>
        <DigestValue>p3QxZr2G+agT8n/Yfpw7I2qUGqA=</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Ra+3jPmurVdlIu9NAlM3Hk5zczg=</DigestValue>
      </Reference>
      <Reference URI="/xl/calcChain.xml?ContentType=application/vnd.openxmlformats-officedocument.spreadsheetml.calcChain+xml">
        <DigestMethod Algorithm="http://www.w3.org/2000/09/xmldsig#sha1"/>
        <DigestValue>rwlCYPlGu16hFLSB0XxYVpz7NkY=</DigestValue>
      </Reference>
      <Reference URI="/xl/media/image3.emf?ContentType=image/x-emf">
        <DigestMethod Algorithm="http://www.w3.org/2000/09/xmldsig#sha1"/>
        <DigestValue>H2A2KMMuD9a8snw6HG6qrqSNxgI=</DigestValue>
      </Reference>
      <Reference URI="/xl/drawings/vmlDrawing1.vml?ContentType=application/vnd.openxmlformats-officedocument.vmlDrawing">
        <DigestMethod Algorithm="http://www.w3.org/2000/09/xmldsig#sha1"/>
        <DigestValue>KXHtmDOinz2DF/FfNcglVgZGcDs=</DigestValue>
      </Reference>
      <Reference URI="/xl/media/image1.emf?ContentType=image/x-emf">
        <DigestMethod Algorithm="http://www.w3.org/2000/09/xmldsig#sha1"/>
        <DigestValue>o3GHJu51vDchfI0lyCRRW89oEco=</DigestValue>
      </Reference>
      <Reference URI="/xl/externalLinks/externalLink1.xml?ContentType=application/vnd.openxmlformats-officedocument.spreadsheetml.externalLink+xml">
        <DigestMethod Algorithm="http://www.w3.org/2000/09/xmldsig#sha1"/>
        <DigestValue>BXeMFWzTjn08MdroiPQjpMbQXXs=</DigestValue>
      </Reference>
      <Reference URI="/xl/printerSettings/printerSettings2.bin?ContentType=application/vnd.openxmlformats-officedocument.spreadsheetml.printerSettings">
        <DigestMethod Algorithm="http://www.w3.org/2000/09/xmldsig#sha1"/>
        <DigestValue>aDpAWg6l3IyU8iXCdAOvuYk6GGI=</DigestValue>
      </Reference>
      <Reference URI="/xl/comments1.xml?ContentType=application/vnd.openxmlformats-officedocument.spreadsheetml.comments+xml">
        <DigestMethod Algorithm="http://www.w3.org/2000/09/xmldsig#sha1"/>
        <DigestValue>A8Y97kjJeZopkHBTNyISzqwaUTM=</DigestValue>
      </Reference>
      <Reference URI="/xl/printerSettings/printerSettings1.bin?ContentType=application/vnd.openxmlformats-officedocument.spreadsheetml.printerSettings">
        <DigestMethod Algorithm="http://www.w3.org/2000/09/xmldsig#sha1"/>
        <DigestValue>aDpAWg6l3IyU8iXCdAOvuYk6GGI=</DigestValue>
      </Reference>
      <Reference URI="/xl/externalLinks/externalLink3.xml?ContentType=application/vnd.openxmlformats-officedocument.spreadsheetml.externalLink+xml">
        <DigestMethod Algorithm="http://www.w3.org/2000/09/xmldsig#sha1"/>
        <DigestValue>OFLHfjW/BTCl6hd2cQM3UiFVSWw=</DigestValue>
      </Reference>
      <Reference URI="/xl/externalLinks/externalLink2.xml?ContentType=application/vnd.openxmlformats-officedocument.spreadsheetml.externalLink+xml">
        <DigestMethod Algorithm="http://www.w3.org/2000/09/xmldsig#sha1"/>
        <DigestValue>4sTLuFvEFW6GWgYrbx5YZB81eEI=</DigestValue>
      </Reference>
      <Reference URI="/xl/printerSettings/printerSettings3.bin?ContentType=application/vnd.openxmlformats-officedocument.spreadsheetml.printerSettings">
        <DigestMethod Algorithm="http://www.w3.org/2000/09/xmldsig#sha1"/>
        <DigestValue>cACxuclsAAxWVhytoyB+RMoSwgo=</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media/image9.jpeg?ContentType=image/jpeg">
        <DigestMethod Algorithm="http://www.w3.org/2000/09/xmldsig#sha1"/>
        <DigestValue>96rIdr6Mr8nucfc3vBUzEgL/Jak=</DigestValue>
      </Reference>
      <Reference URI="/xl/media/image5.png?ContentType=image/png">
        <DigestMethod Algorithm="http://www.w3.org/2000/09/xmldsig#sha1"/>
        <DigestValue>X8ifBPrZdk/1pGH6XtoivWXMYRg=</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2.xml?ContentType=application/vnd.openxmlformats-officedocument.spreadsheetml.worksheet+xml">
        <DigestMethod Algorithm="http://www.w3.org/2000/09/xmldsig#sha1"/>
        <DigestValue>w9+SaF5Lu8nCBzqVrmd9wIXA6jc=</DigestValue>
      </Reference>
      <Reference URI="/xl/workbook.xml?ContentType=application/vnd.openxmlformats-officedocument.spreadsheetml.sheet.main+xml">
        <DigestMethod Algorithm="http://www.w3.org/2000/09/xmldsig#sha1"/>
        <DigestValue>6oKbI9J3uHKNhMaZCaaw3Ze6yRs=</DigestValue>
      </Reference>
      <Reference URI="/xl/worksheets/sheet1.xml?ContentType=application/vnd.openxmlformats-officedocument.spreadsheetml.worksheet+xml">
        <DigestMethod Algorithm="http://www.w3.org/2000/09/xmldsig#sha1"/>
        <DigestValue>+v48Fj1zT9NBVzgCuC3k7qkMM9Y=</DigestValue>
      </Reference>
      <Reference URI="/xl/drawings/drawing1.xml?ContentType=application/vnd.openxmlformats-officedocument.drawing+xml">
        <DigestMethod Algorithm="http://www.w3.org/2000/09/xmldsig#sha1"/>
        <DigestValue>fiQUp6t8YASlffSg4eKLSso4l8A=</DigestValue>
      </Reference>
      <Reference URI="/xl/worksheets/sheet3.xml?ContentType=application/vnd.openxmlformats-officedocument.spreadsheetml.worksheet+xml">
        <DigestMethod Algorithm="http://www.w3.org/2000/09/xmldsig#sha1"/>
        <DigestValue>8ZtTbGBNPomd/NKB+Qto+7DtV5w=</DigestValue>
      </Reference>
      <Reference URI="/xl/drawings/vmlDrawing3.vml?ContentType=application/vnd.openxmlformats-officedocument.vmlDrawing">
        <DigestMethod Algorithm="http://www.w3.org/2000/09/xmldsig#sha1"/>
        <DigestValue>GmiVPWWv2ogMKNsc8HMV0WMWGG4=</DigestValue>
      </Reference>
      <Reference URI="/xl/drawings/drawing2.xml?ContentType=application/vnd.openxmlformats-officedocument.drawing+xml">
        <DigestMethod Algorithm="http://www.w3.org/2000/09/xmldsig#sha1"/>
        <DigestValue>l0b9Y4gw5fB1qULxJFzQwjMdOjk=</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6G6/iRVMvxTTEu4l9VeBopALFlY=</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ILjZ2LKLf20YfMmSmv/wWb6QISw=</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5+ax2sYGRgML3FtK8IhxbSXH/UA=</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6PaIZBXfDsdx0rMd8L/1TATgxyI=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sQL4ZO057z8ArKNpWCGJt5myUMU=</DigestValue>
      </Reference>
    </Manifest>
    <SignatureProperties>
      <SignatureProperty Id="idSignatureTime" Target="#idPackageSignature">
        <mdssi:SignatureTime>
          <mdssi:Format>YYYY-MM-DDThh:mm:ssTZD</mdssi:Format>
          <mdssi:Value>2017-01-19T20:26:54Z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2017-01-19T20:26:54Z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v0VDgAXTV8WwjCZFsBAAAAtCNRW8C8clsAZR4HCMJkWwEAAAC0I1Fb5CNRW6AqHgegKh4HPFU4AO1UfFt0RmRbAQAAALQjUVtIVTgAgAHcdg5c13bgW9d2SFU4AGQBAAAAAAAAAAAAAIFiqHaBYqh2uDokAAAIAAAAAgAAAAAAAHBVOAAWaqh2AAAAAAAAAACgVjgABgAAAJRWOAAGAAAAAAAAAAAAAACUVjgAqFU4AOLqp3YAAAAAAAIAAAAAOAAGAAAAlFY4AAYAAABMEql2AAAAAAAAAACUVjgABgAAAODBQgDUVTgAii6ndgAAAAAAAgAAlFY4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AAAQAAAACYAwAA4CYBAUS8OADkvTgAfL04APVxxHc6dDkB/v///6o4wHeiNMB3AAAAAKBUZgDYTmYAUABmAAAAAACYVGYAjL04AH1TpnYAAF8AAAAAAJRUpnbKY1YIUABmANhOZgAAAAAAgWKodoFiqHaIvTgAAAgAAAACAAAAAAAArL04ABZqqHYAAAAAAAAAAN6+OAAHAAAA0L44AAcAAAAAAAAAAAAAANC+OADkvTgA4uqndgAAAAAAAgAAAAA4AAcAAADQvjgABwAAAEwSqXYAAAAAAAAAANC+OAAHAAAA4MFCABC+OACKLqd2AAAAAAACAADQvjg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ugYOAIICAACwQYsFAAAAAGEWIVwiAIoBAAAAAAAAAACCAgAAugYOAHSlOAAj4L93ugYOAAAAAACQpTgAxZZNdTBmrgAAAAAATPQwcgIAAAAAAAAAAAAAADjv5QHspTgA/rPyc7oGDgCCAgAAAgAAAAAAAAAGAAAAgAHcdgAAAAAYHoUFgAHcdp8QEwDFFgq37KU4ADaB13YYHoUFAAAAAIAB3HbspTgAVYHXdoAB3HYAAAG6AACuBxSmOACTgNd2AQAAAPylOAAQAAAAAwEAAAAArgeYFAG6AACuBwAAAAABAAAAQKY4AECmOA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DC6OADMHX5bAPEkABcAAAQBAAAAAAQAAKy6OABRHn5bRtBqCLq7OAAABAAAAQIAAAAAAAAEujgAQMk4AEDJOABgujgAgAHcdg5c13bgW9d2YLo4AGQBAAAAAAAAAAAAAIFiqHaBYqh2WDkkAAAIAAAAAgAAAAAAAIi6OAAWaqh2AAAAAAAAAAC6uzgABwAAAKy7OAAHAAAAAAAAAAAAAACsuzgAwLo4AOLqp3YAAAAAAAIAAAAAOAAHAAAArLs4AAcAAABMEql2AAAAAAAAAACsuzgABwAAAODBQgDsujgAii6ndgAAAAAAAgAArLs4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MLo4AMwdflsA8SQAFwAABAEAAAAABAAArLo4AFEefltG0GoIurs4AAAEAAABAgAAAAAAAAS6OABAyTgAQMk4AGC6OACAAdx2DlzXduBb13ZgujgAZAEAAAAAAAAAAAAAgWKodoFiqHZYOSQAAAgAAAACAAAAAAAAiLo4ABZqqHYAAAAAAAAAALq7OAAHAAAArLs4AAcAAAAAAAAAAAAAAKy7OADAujgA4uqndgAAAAAAAgAAAAA4AAcAAACsuzgABwAAAEwSqXYAAAAAAAAAAKy7OAAHAAAA4MFCAOy6OACKLqd2AAAAAAACAACsuzgABwAAAGR2AAgAAAAAJQAAAAwAAAABAAAAGAAAAAwAAAD/AAACEgAAAAwAAAABAAAAHgAAABgAAAAiAAAABAAAAGwAAAARAAAAJQAAAAwAAAABAAAAVAAAAKgAAAAjAAAABAAAAGoAAAAQAAAAAQAAAKsKDUIAAA1CIwAAAAQAAAAPAAAATAAAAAAAAAAAAAAAAAAAAP//////////bAAAAEYAaQByAG0AYQAgAG4AbwAgAHYA4QBsAGkAZABhADg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YAwAA4CYBAUS8OADkvTgAfL04APVxxHc6dDkB/v///6o4wHeiNMB3AAAAAKBUZgDYTmYAUABmAAAAAACYVGYAjL04AH1TpnYAAF8AAAAAAJRUpnbKY1YIUABmANhOZgAAAAAAgWKodoFiqHaIvTgAAAgAAAACAAAAAAAArL04ABZqqHYAAAAAAAAAAN6+OAAHAAAA0L44AAcAAAAAAAAAAAAAANC+OADkvTgA4uqndgAAAAAAAgAAAAA4AAcAAADQvjgABwAAAEwSqXYAAAAAAAAAANC+OAAHAAAA4MFCABC+OACKLqd2AAAAAAACAADQvjg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9FQ4AF01fFsIwmRbAQAAALQjUVvAvHJbAGUeBwjCZFsBAAAAtCNRW+QjUVugKh4HoCoeBzxVOADtVHxbdEZkWwEAAAC0I1FbSFU4AIAB3HYOXNd24FvXdkhVOABkAQAAAAAAAAAAAACBYqh2gWKodrg6JAAACAAAAAIAAAAAAABwVTgAFmqodgAAAAAAAAAAoFY4AAYAAACUVjgABgAAAAAAAAAAAAAAlFY4AKhVOADi6qd2AAAAAAACAAAAADgABgAAAJRWOAAGAAAATBKpdgAAAAAAAAAAlFY4AAYAAADgwUIA1FU4AIoup3YAAAAAAAIAAJRWOA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LBBiwVjZnh1hhUhWyIAigHsR+ACZKU4AFhpeHUAAAAAAAAAABimOADWhnd1BgAAAAAAAAC3FAHkAAAAAKBbTggBAAAAoFtOCAAAAAAGAAAAgAHcdqBbTgiYuWwAgAHcdo8QEwB3EQonAAA4ADaB13aYuWwAoFtOCIAB3HbMpTgAVYHXdoAB3Ha3FAHktxQB5PSlOACTgNd2AQAAANylOAD+ndd2MTmRWwAAAeQAAAAAAAAAAPSnOAAAAAAAFKY4AIs4kVuQpjgAAAAAAIDDFAP0pzgAAAAAANimOAAjOJFbQKY4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2016-12-30T19:45:20Z</cp:lastPrinted>
  <dcterms:created xsi:type="dcterms:W3CDTF">2016-11-30T18:58:44Z</dcterms:created>
  <dcterms:modified xsi:type="dcterms:W3CDTF">2016-12-30T19:46:05Z</dcterms:modified>
</cp:coreProperties>
</file>