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drawings/drawing1.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PARA FIRMAR\"/>
    </mc:Choice>
  </mc:AlternateContent>
  <bookViews>
    <workbookView xWindow="0" yWindow="0" windowWidth="20736" windowHeight="9408"/>
  </bookViews>
  <sheets>
    <sheet name="Datos" sheetId="8" r:id="rId1"/>
    <sheet name="Anternativa" sheetId="11" r:id="rId2"/>
    <sheet name="ALT. 10" sheetId="12" r:id="rId3"/>
  </sheets>
  <externalReferences>
    <externalReference r:id="rId4"/>
    <externalReference r:id="rId5"/>
    <externalReference r:id="rId6"/>
    <externalReference r:id="rId7"/>
    <externalReference r:id="rId8"/>
  </externalReferences>
  <definedNames>
    <definedName name="ALTERNATIVA" localSheetId="2">[1]NOMBRES!$D$2:$D$14</definedName>
    <definedName name="ALTERNATIVA">#REF!</definedName>
    <definedName name="ALTERNATIVO">[1]NOMBRES!$M$2:$M$7</definedName>
    <definedName name="_xlnm.Print_Area" localSheetId="2">'ALT. 10'!$B$1:$H$219</definedName>
    <definedName name="COMBUSTIBLE" localSheetId="2">[1]NOMBRES!$H$2:$H$20</definedName>
    <definedName name="COMBUSTIBLE">#REF!</definedName>
    <definedName name="DECISION" localSheetId="2">[1]NOMBRES!$F$2:$F$4</definedName>
    <definedName name="DECISION">#REF!</definedName>
    <definedName name="FUENTE" localSheetId="2">[1]NOMBRES!$G$2:$G$3</definedName>
    <definedName name="FUENTE">#REF!</definedName>
    <definedName name="N°" localSheetId="2">[1]NOMBRES!$A$2:$A$60</definedName>
    <definedName name="N°">#REF!</definedName>
    <definedName name="PARAMETRO">[1]NOMBRES!$O$2:$O$5</definedName>
    <definedName name="SECCION">[1]NOMBRES!$K$2:$K$4</definedName>
    <definedName name="TICKET">[1]NOMBRES!$Q$2:$Q$3</definedName>
    <definedName name="TIPO_FUENTE" localSheetId="2">[1]NOMBRES!$B$2:$B$7</definedName>
    <definedName name="TIPO_FUENTE">#REF!</definedName>
    <definedName name="_xlnm.Print_Titles" localSheetId="2">'ALT. 10'!$B:$C,'ALT. 10'!$1:$5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H203" i="12" l="1"/>
  <c r="G203" i="12"/>
  <c r="F203" i="12"/>
  <c r="E203" i="12"/>
  <c r="H202" i="12"/>
  <c r="G202" i="12"/>
  <c r="F202" i="12"/>
  <c r="E202" i="12"/>
  <c r="H181" i="12"/>
  <c r="G181" i="12"/>
  <c r="F181" i="12"/>
  <c r="E181" i="12"/>
  <c r="H180" i="12"/>
  <c r="G180" i="12"/>
  <c r="F180" i="12"/>
  <c r="E180" i="12"/>
  <c r="H160" i="12"/>
  <c r="G160" i="12"/>
  <c r="F160" i="12"/>
  <c r="E160" i="12"/>
  <c r="H159" i="12"/>
  <c r="G159" i="12"/>
  <c r="F159" i="12"/>
  <c r="E159" i="12"/>
  <c r="B143" i="12"/>
  <c r="H26" i="12"/>
  <c r="G26" i="12"/>
  <c r="F26" i="12"/>
  <c r="E26" i="12"/>
  <c r="H25" i="12"/>
  <c r="G25" i="12"/>
  <c r="F25" i="12"/>
  <c r="E25" i="12"/>
  <c r="B9" i="12"/>
  <c r="E72" i="8"/>
</calcChain>
</file>

<file path=xl/comments1.xml><?xml version="1.0" encoding="utf-8"?>
<comments xmlns="http://schemas.openxmlformats.org/spreadsheetml/2006/main">
  <authors>
    <author>Autor</author>
  </authors>
  <commentList>
    <comment ref="C12" authorId="0" shapeId="0">
      <text>
        <r>
          <rPr>
            <sz val="9"/>
            <color indexed="81"/>
            <rFont val="Tahoma"/>
            <family val="2"/>
          </rPr>
          <t>Indicar como identificará el combustible que esta utilizando en un determinado periodo, por la fuente.</t>
        </r>
      </text>
    </comment>
    <comment ref="C146" authorId="0" shapeId="0">
      <text>
        <r>
          <rPr>
            <sz val="9"/>
            <color indexed="81"/>
            <rFont val="Tahoma"/>
            <family val="2"/>
          </rPr>
          <t>Indicar como identificará el combustible que esta utilizando en un determinado periodo, por la fuente.</t>
        </r>
      </text>
    </comment>
    <comment ref="C167" authorId="0" shapeId="0">
      <text>
        <r>
          <rPr>
            <sz val="9"/>
            <color indexed="81"/>
            <rFont val="Tahoma"/>
            <family val="2"/>
          </rPr>
          <t>Indicar como identificará el combustible que esta utilizando en un determinado periodo, por la fuente.</t>
        </r>
      </text>
    </comment>
    <comment ref="C189" authorId="0" shapeId="0">
      <text>
        <r>
          <rPr>
            <sz val="9"/>
            <color indexed="81"/>
            <rFont val="Tahoma"/>
            <family val="2"/>
          </rPr>
          <t>Indicar como identificará el combustible que esta utilizando en un determinado periodo, por la fuente.</t>
        </r>
      </text>
    </comment>
  </commentList>
</comments>
</file>

<file path=xl/sharedStrings.xml><?xml version="1.0" encoding="utf-8"?>
<sst xmlns="http://schemas.openxmlformats.org/spreadsheetml/2006/main" count="361" uniqueCount="138">
  <si>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</si>
  <si>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</si>
  <si>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</si>
  <si>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</si>
  <si>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</si>
  <si>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</si>
  <si>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</si>
  <si>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</si>
  <si>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</si>
  <si>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</si>
  <si>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</si>
  <si>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</si>
  <si>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</si>
  <si>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</si>
  <si>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</si>
  <si>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</si>
  <si>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</si>
  <si>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</si>
  <si>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</si>
  <si>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</si>
  <si>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</si>
  <si>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</si>
  <si>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</si>
  <si>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</si>
  <si>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</si>
  <si>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</si>
  <si>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</si>
  <si>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</si>
  <si>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</si>
  <si>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</si>
  <si>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</si>
  <si>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</si>
  <si>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</si>
  <si>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</si>
  <si>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COMBUSTIBLE SECUNDARIO</t>
  </si>
  <si>
    <t>OTRO COMBUSTIBLE 1</t>
  </si>
  <si>
    <t>OTRO COMBUSTIBLE 2</t>
  </si>
  <si>
    <t>POTENCIA MWt</t>
  </si>
  <si>
    <t>CAPACIDAD INSTALADA DE DISEÑO</t>
  </si>
  <si>
    <t>INFORME TÉCNICO DE CALDERAS VIGENTE (SI O NO)</t>
  </si>
  <si>
    <t>ICA (N° RCA/AÑO O NORMA DE EMISIÓN U OTRO)</t>
  </si>
  <si>
    <t>TIPO EQUIPO DE ABATIMIENTO 1</t>
  </si>
  <si>
    <t>MARCA EQUIPO DE ABATIMIENTO 1</t>
  </si>
  <si>
    <t>TIPO EQUIPO DE ABATIMIENTO 2</t>
  </si>
  <si>
    <t>MARCA EQUIPO DE ABATIMIENTO 2</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</si>
  <si>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</si>
  <si>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</si>
  <si>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</si>
  <si>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</si>
  <si>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</si>
  <si>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</si>
  <si>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</si>
  <si>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</si>
  <si>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</si>
  <si>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</si>
  <si>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</si>
  <si>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</si>
  <si>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</si>
  <si>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90266000-3</t>
  </si>
  <si>
    <t>ENAEX S.A.</t>
  </si>
  <si>
    <t>Costanera 300, Mejillones</t>
  </si>
  <si>
    <t>Claudio Yévenes Constazo</t>
  </si>
  <si>
    <t>Planta Prillexx América</t>
  </si>
  <si>
    <t>Costanera 300</t>
  </si>
  <si>
    <t>Mejillones</t>
  </si>
  <si>
    <t>N 7445039 - E 353413</t>
  </si>
  <si>
    <t>139 (incluye calderas recuperadoras)</t>
  </si>
  <si>
    <t>N° 1</t>
  </si>
  <si>
    <t>Caldera</t>
  </si>
  <si>
    <t>Caldera B 8101</t>
  </si>
  <si>
    <t>SSANT-122301302</t>
  </si>
  <si>
    <t>STANDART KESSEL</t>
  </si>
  <si>
    <t>Acuotubular</t>
  </si>
  <si>
    <t>Petróleo Diésel</t>
  </si>
  <si>
    <t>n/a</t>
  </si>
  <si>
    <t>Si</t>
  </si>
  <si>
    <t>N° 4</t>
  </si>
  <si>
    <t>N° 3</t>
  </si>
  <si>
    <t>N° 2</t>
  </si>
  <si>
    <t>Caldera B 8102</t>
  </si>
  <si>
    <t>SSANT-122301303</t>
  </si>
  <si>
    <t>Ignitubular horizontal</t>
  </si>
  <si>
    <t>Caldera SUB 1</t>
  </si>
  <si>
    <t>SSANT-122319068</t>
  </si>
  <si>
    <t>Ignitubular</t>
  </si>
  <si>
    <t>Caldera SUB 2</t>
  </si>
  <si>
    <t>SSANT-1223318429</t>
  </si>
  <si>
    <t>VAPOR INDUSTRIAL</t>
  </si>
  <si>
    <t>N/A</t>
  </si>
  <si>
    <t>ANEXO N° 3: ALTERNATIVA N° 10</t>
  </si>
  <si>
    <t>TIPO DE CUANTIFICACIÓN DEL NIVEL DE ACTIVIDAD DE LA FUENTE (EJ CONSUMO DE COMB, PRODUCCIÓN, ETC.)</t>
  </si>
  <si>
    <t>Potencia de funcionamiento de la caldera en base horaria</t>
  </si>
  <si>
    <t>FORMA DE IDENTIFICAR EL COMBUSTIBLE CON EL QUE ESTÉ EN FUNC. LA FUENTE</t>
  </si>
  <si>
    <t>FLUJOMETRO COMBUSTIBLE</t>
  </si>
  <si>
    <t>Certificado de origen</t>
  </si>
  <si>
    <t>s/i</t>
  </si>
  <si>
    <t>Tipo (orificio, boquilla, venturi, etc.)</t>
  </si>
  <si>
    <t>Marca</t>
  </si>
  <si>
    <t>Aqua metro</t>
  </si>
  <si>
    <t>Modelo</t>
  </si>
  <si>
    <t>VZO 20</t>
  </si>
  <si>
    <t>N° de serie</t>
  </si>
  <si>
    <t>Frecuencia de mantenimiento</t>
  </si>
  <si>
    <t>RESPALDO DE CUANTIFICACIÓN DE COMBUSTIBLE</t>
  </si>
  <si>
    <t>Balances de combustible consumido por la fuente, su producción de vapor y facturas de compra de combustible</t>
  </si>
  <si>
    <t>SISTEMA DE REGISTRO, ALMACENAMIENTO Y MANEJO DE DATOS</t>
  </si>
  <si>
    <t>n/i</t>
  </si>
  <si>
    <t>CLASIFICACIÓN CCF DE LA FUENTE</t>
  </si>
  <si>
    <t>EQUIPO DE ABATIMIENTO</t>
  </si>
  <si>
    <t>FACTOR D.S. 138, CON SU UNIDAD DE MEDIDA</t>
  </si>
  <si>
    <t>% DE EFICIENCIA DS 138, ADJUNTAR RESPALDO DE LA EXISTENCIA DEL SIST. DE CONTROL</t>
  </si>
  <si>
    <t>CATALIZADOR (OXIDACION CATALITICA)</t>
  </si>
  <si>
    <t>CICLON HUMEDO</t>
  </si>
  <si>
    <t>CICLON SECO</t>
  </si>
  <si>
    <t>CIRCULACIÓN DE LECHO FLUIDIZADO</t>
  </si>
  <si>
    <t>CONDENSADOR</t>
  </si>
  <si>
    <t>DECANTADOR HUMEDO</t>
  </si>
  <si>
    <t>DECANTADOR SECO</t>
  </si>
  <si>
    <t>DEMISTER</t>
  </si>
  <si>
    <t>FILTRO DE CARTUCHO</t>
  </si>
  <si>
    <t>FILTRO DE MANGAS</t>
  </si>
  <si>
    <t>INCINERADOR</t>
  </si>
  <si>
    <t>INYECCION DE AMONIACO</t>
  </si>
  <si>
    <t>INYECCION DE VAPOR O AGUA</t>
  </si>
  <si>
    <t>LAVADOR SIMPLE (SCRUBBER)</t>
  </si>
  <si>
    <t>LAVADOR VENTURI</t>
  </si>
  <si>
    <t>MULTICICLON</t>
  </si>
  <si>
    <t>PLANTA DE ACIDO</t>
  </si>
  <si>
    <t>PRECIPITADOR ELECTROESTATICO</t>
  </si>
  <si>
    <t>QUEMADOR CON CONTROL DE AIRE</t>
  </si>
  <si>
    <t>RECIRCULACION DE GASES</t>
  </si>
  <si>
    <t>TORRE DE ABSORCION</t>
  </si>
  <si>
    <t>TORRE DE ABSORCION AGUA</t>
  </si>
  <si>
    <t>TORRE DE ABSORCION CARBON</t>
  </si>
  <si>
    <t>Hamworthy</t>
  </si>
  <si>
    <t>BT100DOMM</t>
  </si>
  <si>
    <t>GPI (Great Plains Industries)</t>
  </si>
  <si>
    <t>Expediente: DFZ-2016-4982-II-LEY-EI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</si>
</sst>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7"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sz val="11"/>
      <name val="Calibri"/>
      <family val="2"/>
      <scheme val="minor"/>
    </font>
    <font>
      <sz val="9"/>
      <color indexed="81"/>
      <name val="Tahoma"/>
      <family val="2"/>
    </font>
    <font>
      <sz val="11"/>
      <color theme="1"/>
      <name val="Arial"/>
      <family val="2"/>
    </font>
    <font>
      <b/>
      <sz val="10"/>
      <name val="Arial"/>
      <family val="2"/>
    </font>
    <font>
      <b/>
      <sz val="11"/>
      <color theme="1"/>
      <name val="Arial"/>
      <family val="2"/>
    </font>
    <font>
      <sz val="10"/>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3499862666707357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cellStyleXfs>
  <cellXfs count="124">
    <xf numFmtId="0" fontId="0" fillId="0" borderId="0" xfId="0"/>
    <xf numFmtId="0" fontId="0" fillId="0" borderId="0" xfId="0" applyAlignment="1">
      <alignment horizontal="center"/>
    </xf>
    <xf numFmtId="0" fontId="0" fillId="0" borderId="0" xfId="0" applyFill="1"/>
    <xf numFmtId="0" fontId="2" fillId="0" borderId="1" xfId="0" applyFont="1" applyFill="1" applyBorder="1"/>
    <xf numFmtId="0" fontId="2" fillId="0" borderId="1" xfId="0" applyFont="1" applyFill="1" applyBorder="1" applyAlignment="1">
      <alignment wrapText="1"/>
    </xf>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14" fontId="10" fillId="0" borderId="1" xfId="1" applyNumberFormat="1" applyFont="1" applyFill="1" applyBorder="1" applyAlignment="1">
      <alignment vertical="center"/>
    </xf>
    <xf numFmtId="0" fontId="2" fillId="0" borderId="0" xfId="0" applyFont="1"/>
    <xf numFmtId="0" fontId="2" fillId="0" borderId="1" xfId="0" applyFont="1" applyBorder="1"/>
    <xf numFmtId="0" fontId="3" fillId="2" borderId="1" xfId="0" applyFont="1" applyFill="1" applyBorder="1" applyAlignment="1">
      <alignment horizontal="center" vertical="center"/>
    </xf>
    <xf numFmtId="0" fontId="0" fillId="0" borderId="0" xfId="0" applyAlignment="1">
      <alignment horizontal="left"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0" fillId="3" borderId="1" xfId="0" applyFill="1" applyBorder="1" applyAlignment="1">
      <alignment horizontal="center"/>
    </xf>
    <xf numFmtId="14" fontId="11" fillId="0" borderId="1" xfId="0" applyNumberFormat="1" applyFont="1" applyBorder="1" applyAlignment="1">
      <alignment horizontal="left"/>
    </xf>
    <xf numFmtId="0" fontId="11" fillId="0" borderId="1" xfId="0" applyFont="1" applyBorder="1" applyAlignment="1">
      <alignment horizontal="left"/>
    </xf>
    <xf numFmtId="0" fontId="11" fillId="0" borderId="1" xfId="0" applyFont="1" applyFill="1"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0" borderId="9" xfId="0" applyFill="1" applyBorder="1" applyAlignment="1">
      <alignment horizontal="left"/>
    </xf>
    <xf numFmtId="0" fontId="0" fillId="0" borderId="1" xfId="0" applyBorder="1" applyAlignment="1">
      <alignment horizontal="left"/>
    </xf>
    <xf numFmtId="0" fontId="0" fillId="0" borderId="9" xfId="0" applyFont="1" applyBorder="1" applyAlignment="1">
      <alignment horizontal="left"/>
    </xf>
    <xf numFmtId="0" fontId="0" fillId="0" borderId="18" xfId="0" applyBorder="1" applyAlignment="1">
      <alignment horizontal="left"/>
    </xf>
    <xf numFmtId="0" fontId="4" fillId="0" borderId="1" xfId="1" applyFont="1" applyBorder="1" applyAlignment="1">
      <alignment horizontal="center" vertical="center"/>
    </xf>
    <xf numFmtId="0" fontId="13" fillId="0" borderId="0" xfId="0" applyFont="1" applyAlignment="1">
      <alignment vertical="center"/>
    </xf>
    <xf numFmtId="0" fontId="13" fillId="0" borderId="0" xfId="0" applyFont="1"/>
    <xf numFmtId="0" fontId="13" fillId="0" borderId="0" xfId="0" applyFont="1" applyAlignment="1">
      <alignment horizontal="left" vertical="center"/>
    </xf>
    <xf numFmtId="0" fontId="13" fillId="0" borderId="0" xfId="0" applyFont="1" applyFill="1" applyBorder="1" applyAlignment="1">
      <alignment vertical="center"/>
    </xf>
    <xf numFmtId="0" fontId="14" fillId="0" borderId="0" xfId="0" applyFont="1" applyFill="1" applyBorder="1" applyAlignment="1">
      <alignment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15" fillId="0" borderId="0" xfId="0" applyFont="1"/>
    <xf numFmtId="0" fontId="13" fillId="0" borderId="0" xfId="0" applyFont="1" applyAlignment="1">
      <alignment horizontal="left"/>
    </xf>
    <xf numFmtId="0" fontId="4" fillId="5" borderId="1" xfId="0" applyFont="1" applyFill="1" applyBorder="1" applyAlignment="1">
      <alignment horizontal="left" vertical="center" wrapText="1"/>
    </xf>
    <xf numFmtId="0" fontId="4" fillId="0" borderId="1" xfId="0" applyFont="1" applyFill="1" applyBorder="1" applyAlignment="1">
      <alignment vertical="center"/>
    </xf>
    <xf numFmtId="0" fontId="16" fillId="4" borderId="1" xfId="0" applyFont="1" applyFill="1" applyBorder="1" applyAlignment="1">
      <alignment horizontal="left"/>
    </xf>
    <xf numFmtId="0" fontId="16" fillId="0" borderId="1" xfId="0" applyFont="1" applyBorder="1" applyAlignment="1">
      <alignment horizontal="left"/>
    </xf>
    <xf numFmtId="0" fontId="4" fillId="5" borderId="1" xfId="0" applyFont="1" applyFill="1" applyBorder="1" applyAlignment="1">
      <alignment vertical="center" wrapText="1"/>
    </xf>
    <xf numFmtId="0" fontId="4" fillId="5" borderId="1" xfId="0" applyFont="1" applyFill="1" applyBorder="1" applyAlignment="1">
      <alignment horizontal="left" vertical="center"/>
    </xf>
    <xf numFmtId="0" fontId="4" fillId="5" borderId="1" xfId="0" applyFont="1" applyFill="1" applyBorder="1" applyAlignment="1">
      <alignment vertical="center"/>
    </xf>
    <xf numFmtId="0" fontId="16" fillId="0" borderId="0" xfId="0" applyFont="1" applyFill="1" applyBorder="1" applyAlignment="1">
      <alignment horizontal="center"/>
    </xf>
    <xf numFmtId="0" fontId="16" fillId="0" borderId="0" xfId="0" applyFont="1" applyFill="1" applyBorder="1" applyAlignment="1">
      <alignment horizontal="left"/>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16" fillId="0" borderId="1" xfId="0" applyFont="1" applyFill="1" applyBorder="1" applyAlignment="1">
      <alignment horizontal="right"/>
    </xf>
    <xf numFmtId="0" fontId="11" fillId="4" borderId="1" xfId="0" applyFont="1" applyFill="1" applyBorder="1" applyAlignment="1">
      <alignment horizontal="left" wrapText="1"/>
    </xf>
    <xf numFmtId="0" fontId="0" fillId="0" borderId="1" xfId="0" applyFill="1" applyBorder="1" applyAlignment="1">
      <alignment horizontal="center"/>
    </xf>
    <xf numFmtId="0" fontId="10" fillId="0" borderId="0" xfId="1" applyFont="1" applyFill="1" applyBorder="1" applyAlignment="1">
      <alignment horizontal="left" vertical="center"/>
    </xf>
    <xf numFmtId="0" fontId="11" fillId="0" borderId="0" xfId="0" applyFont="1" applyBorder="1" applyAlignment="1">
      <alignment horizontal="left"/>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9" xfId="0" applyFont="1" applyFill="1" applyBorder="1" applyAlignment="1">
      <alignment horizontal="left"/>
    </xf>
    <xf numFmtId="0" fontId="2" fillId="0" borderId="7"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5" fillId="0" borderId="0" xfId="1" applyFont="1" applyAlignment="1">
      <alignment horizontal="center" vertical="center"/>
    </xf>
    <xf numFmtId="0" fontId="2" fillId="0" borderId="1" xfId="0" applyFont="1" applyFill="1" applyBorder="1" applyAlignment="1">
      <alignment horizontal="left"/>
    </xf>
    <xf numFmtId="0" fontId="10" fillId="0" borderId="1" xfId="1" applyFont="1" applyFill="1" applyBorder="1" applyAlignment="1">
      <alignment horizontal="left" vertical="center"/>
    </xf>
    <xf numFmtId="0" fontId="2" fillId="0" borderId="1" xfId="0" applyFont="1" applyFill="1" applyBorder="1" applyAlignment="1">
      <alignment horizontal="left"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0" fillId="0" borderId="3" xfId="0" applyBorder="1" applyAlignment="1">
      <alignment horizontal="center"/>
    </xf>
    <xf numFmtId="0" fontId="9" fillId="2" borderId="7" xfId="0" applyFont="1" applyFill="1" applyBorder="1" applyAlignment="1">
      <alignment horizontal="left"/>
    </xf>
    <xf numFmtId="0" fontId="9" fillId="2" borderId="8" xfId="0" applyFont="1" applyFill="1" applyBorder="1" applyAlignment="1">
      <alignment horizontal="left"/>
    </xf>
    <xf numFmtId="0" fontId="9" fillId="2" borderId="9" xfId="0" applyFont="1" applyFill="1" applyBorder="1" applyAlignment="1">
      <alignment horizontal="left"/>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0" fillId="3" borderId="7"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1" fillId="0" borderId="0" xfId="0" applyFont="1"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10" fillId="0" borderId="1" xfId="1" applyFont="1" applyFill="1" applyBorder="1" applyAlignment="1">
      <alignment horizontal="center" vertical="center" wrapText="1"/>
    </xf>
    <xf numFmtId="0" fontId="3" fillId="2" borderId="1" xfId="0" applyFont="1" applyFill="1" applyBorder="1" applyAlignment="1">
      <alignment horizontal="left" vertical="center"/>
    </xf>
    <xf numFmtId="0" fontId="13" fillId="0" borderId="1" xfId="0" applyFont="1" applyBorder="1" applyAlignment="1">
      <alignment horizontal="center"/>
    </xf>
    <xf numFmtId="0" fontId="4" fillId="5" borderId="1" xfId="0" applyFont="1" applyFill="1" applyBorder="1" applyAlignment="1">
      <alignment horizontal="left" vertical="center"/>
    </xf>
    <xf numFmtId="0" fontId="4" fillId="5" borderId="7"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5" borderId="9" xfId="0" applyFont="1" applyFill="1" applyBorder="1" applyAlignment="1">
      <alignment horizontal="left" vertical="center" wrapText="1"/>
    </xf>
    <xf numFmtId="0" fontId="16" fillId="0" borderId="7" xfId="0" applyFont="1" applyFill="1" applyBorder="1" applyAlignment="1">
      <alignment horizontal="center"/>
    </xf>
    <xf numFmtId="0" fontId="16" fillId="0" borderId="9" xfId="0" applyFont="1" applyFill="1" applyBorder="1" applyAlignment="1">
      <alignment horizontal="center"/>
    </xf>
    <xf numFmtId="0" fontId="16" fillId="4" borderId="1" xfId="0" applyFont="1" applyFill="1" applyBorder="1" applyAlignment="1">
      <alignment horizontal="center"/>
    </xf>
    <xf numFmtId="0" fontId="16" fillId="0" borderId="7" xfId="0" applyFont="1" applyFill="1" applyBorder="1" applyAlignment="1">
      <alignment horizontal="center" vertical="center"/>
    </xf>
    <xf numFmtId="0" fontId="16" fillId="0" borderId="9" xfId="0" applyFont="1" applyFill="1" applyBorder="1" applyAlignment="1">
      <alignment horizontal="center" vertical="center"/>
    </xf>
    <xf numFmtId="0" fontId="4" fillId="0" borderId="1" xfId="0" applyFont="1" applyFill="1" applyBorder="1" applyAlignment="1">
      <alignment horizontal="center" vertical="center" wrapText="1"/>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5" fillId="0" borderId="21" xfId="0" applyNumberFormat="1"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xf>
    <xf numFmtId="14" fontId="5" fillId="0" borderId="19" xfId="0" applyNumberFormat="1" applyFont="1" applyBorder="1" applyAlignment="1">
      <alignment horizontal="center" vertical="center"/>
    </xf>
  </cellXfs>
  <cellStyles count="4">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123825</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655320</xdr:colOff>
      <xdr:row>0</xdr:row>
      <xdr:rowOff>114300</xdr:rowOff>
    </xdr:from>
    <xdr:to>
      <xdr:col>9</xdr:col>
      <xdr:colOff>586741</xdr:colOff>
      <xdr:row>4</xdr:row>
      <xdr:rowOff>70218</xdr:rowOff>
    </xdr:to>
    <xdr:pic>
      <xdr:nvPicPr>
        <xdr:cNvPr id="10" name="0 Imagen">
          <a:extLst>
            <a:ext uri="{FF2B5EF4-FFF2-40B4-BE49-F238E27FC236}">
              <a16:creationId xmlns="" xmlns:a16="http://schemas.microsoft.com/office/drawing/2014/main" id="{00000000-0008-0000-01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36820" y="114300"/>
          <a:ext cx="762001" cy="687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71718</xdr:colOff>
      <xdr:row>0</xdr:row>
      <xdr:rowOff>44824</xdr:rowOff>
    </xdr:from>
    <xdr:to>
      <xdr:col>1</xdr:col>
      <xdr:colOff>2854882</xdr:colOff>
      <xdr:row>5</xdr:row>
      <xdr:rowOff>23050</xdr:rowOff>
    </xdr:to>
    <xdr:pic>
      <xdr:nvPicPr>
        <xdr:cNvPr id="2" name="Imagen 3">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243" y="44824"/>
          <a:ext cx="2783164" cy="835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mpuestos%20Verdes/Propuestas%20metodologica/Carpetas%20An&#225;lisis%20Propuestas%20Impuestos%20Verdes/Carpeta%20An&#225;lisis%20Propuestas%20N&#176;%2017%20(Rodrigo)/UV%205441788%20Enaex/UV%20XXX%20Ficha%20Revisi&#243;n%20V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V%20XXX%20Ficha%20Revisi&#243;n%20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iguera\Impuestos%20Verdes\I.%20VERDES\Calculadora%20de%20emisiones\Copia%20de%20CCF8%20imp_verd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iguera\Impuestos%20Verdes\I.%20VERDES\Calculadora%20de%20emisiones\eficiencias%20aba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 val="ALT. 10"/>
    </sheetNames>
    <sheetDataSet>
      <sheetData sheetId="0">
        <row r="2">
          <cell r="A2">
            <v>1</v>
          </cell>
          <cell r="B2" t="str">
            <v>CALDERA DE VAPOR</v>
          </cell>
          <cell r="F2" t="str">
            <v>SI</v>
          </cell>
          <cell r="G2" t="str">
            <v xml:space="preserve">NUEVA </v>
          </cell>
          <cell r="H2" t="str">
            <v>GAS LICUADO PETROLEO</v>
          </cell>
          <cell r="K2" t="str">
            <v>CILINDRICA</v>
          </cell>
          <cell r="M2" t="str">
            <v>APENDICE D</v>
          </cell>
          <cell r="O2" t="str">
            <v>MP</v>
          </cell>
          <cell r="Q2" t="str">
            <v>-</v>
          </cell>
        </row>
        <row r="3">
          <cell r="A3">
            <v>2</v>
          </cell>
          <cell r="B3" t="str">
            <v>CALDERA DE AGUA CALIENTE</v>
          </cell>
          <cell r="D3" t="str">
            <v>ALTERNATIVA 1</v>
          </cell>
          <cell r="F3" t="str">
            <v>NO</v>
          </cell>
          <cell r="G3" t="str">
            <v>EXISTENTE</v>
          </cell>
          <cell r="H3" t="str">
            <v>KEROSENE</v>
          </cell>
          <cell r="K3" t="str">
            <v>CUADRADA</v>
          </cell>
          <cell r="M3" t="str">
            <v>APENDICE E</v>
          </cell>
          <cell r="O3" t="str">
            <v>NOx</v>
          </cell>
          <cell r="Q3" t="str">
            <v>√</v>
          </cell>
        </row>
        <row r="4">
          <cell r="A4">
            <v>3</v>
          </cell>
          <cell r="B4" t="str">
            <v>CALDERA DE CALEFACCION</v>
          </cell>
          <cell r="D4" t="str">
            <v>ALTERNATIVA 2</v>
          </cell>
          <cell r="H4" t="str">
            <v>CARBON</v>
          </cell>
          <cell r="K4" t="str">
            <v>RECTANGULAR</v>
          </cell>
          <cell r="M4" t="str">
            <v>LME</v>
          </cell>
          <cell r="O4" t="str">
            <v>SO2</v>
          </cell>
        </row>
        <row r="5">
          <cell r="A5">
            <v>4</v>
          </cell>
          <cell r="B5" t="str">
            <v>CALDERA DE FLUIDO TRMICO</v>
          </cell>
          <cell r="D5" t="str">
            <v>ALTERNATIVA 3</v>
          </cell>
          <cell r="H5" t="str">
            <v>PETCOKE</v>
          </cell>
          <cell r="M5" t="str">
            <v>APENDICE G</v>
          </cell>
          <cell r="O5" t="str">
            <v>CO2</v>
          </cell>
        </row>
        <row r="6">
          <cell r="A6">
            <v>5</v>
          </cell>
          <cell r="B6" t="str">
            <v>TURBINA</v>
          </cell>
          <cell r="D6" t="str">
            <v>ALTERNATIVA 4</v>
          </cell>
          <cell r="H6" t="str">
            <v>GAS NATURAL</v>
          </cell>
          <cell r="M6" t="str">
            <v>APENDICE F</v>
          </cell>
        </row>
        <row r="7">
          <cell r="A7">
            <v>6</v>
          </cell>
          <cell r="B7" t="str">
            <v>UGE</v>
          </cell>
          <cell r="D7" t="str">
            <v>ALTERNATIVA 5</v>
          </cell>
          <cell r="H7" t="str">
            <v>PETROLEO 6</v>
          </cell>
        </row>
        <row r="8">
          <cell r="A8">
            <v>7</v>
          </cell>
          <cell r="D8" t="str">
            <v>ALTERNATIVA 6</v>
          </cell>
          <cell r="H8" t="str">
            <v>PETROLEO 5</v>
          </cell>
        </row>
        <row r="9">
          <cell r="A9">
            <v>8</v>
          </cell>
          <cell r="D9" t="str">
            <v>ALTERNATIVA 7</v>
          </cell>
          <cell r="H9" t="str">
            <v>PETROLEO 2</v>
          </cell>
        </row>
        <row r="10">
          <cell r="A10">
            <v>9</v>
          </cell>
          <cell r="D10" t="str">
            <v>ALTERNATIVA 8</v>
          </cell>
          <cell r="H10" t="str">
            <v>BIOMASA</v>
          </cell>
        </row>
        <row r="11">
          <cell r="A11">
            <v>10</v>
          </cell>
          <cell r="D11" t="str">
            <v>ALTERNATIVA 9</v>
          </cell>
          <cell r="H11" t="str">
            <v>GAS NATURAL LICUADO</v>
          </cell>
        </row>
        <row r="12">
          <cell r="A12">
            <v>11</v>
          </cell>
          <cell r="D12" t="str">
            <v>ALTERNATIVA 10</v>
          </cell>
          <cell r="H12" t="str">
            <v>CARBON+PETCOKE</v>
          </cell>
        </row>
        <row r="13">
          <cell r="A13">
            <v>12</v>
          </cell>
          <cell r="D13" t="str">
            <v>ALTERNATIVA 11</v>
          </cell>
          <cell r="H13" t="str">
            <v>CARBON BITUMINOSO+CARBON SUB-BITUMINOSO</v>
          </cell>
        </row>
        <row r="14">
          <cell r="A14">
            <v>13</v>
          </cell>
          <cell r="D14" t="str">
            <v>ALTERNATIVA OTRA</v>
          </cell>
          <cell r="H14" t="str">
            <v>CARBON BITUMINOSO</v>
          </cell>
        </row>
        <row r="15">
          <cell r="A15">
            <v>14</v>
          </cell>
          <cell r="H15" t="str">
            <v>CARBON SUB-BITUMINOSO</v>
          </cell>
        </row>
        <row r="16">
          <cell r="A16">
            <v>15</v>
          </cell>
          <cell r="H16" t="str">
            <v>LICOR NEGRO</v>
          </cell>
        </row>
        <row r="17">
          <cell r="A17">
            <v>16</v>
          </cell>
          <cell r="H17" t="str">
            <v>GAS+PETROLEO</v>
          </cell>
        </row>
        <row r="18">
          <cell r="A18">
            <v>17</v>
          </cell>
          <cell r="H18" t="str">
            <v>CARBON BITUMINOSO+PETROLEO 2</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sheetData>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T. 10"/>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10"/>
      <sheetName val="Preguntas Titular"/>
    </sheetNames>
    <sheetDataSet>
      <sheetData sheetId="0"/>
      <sheetData sheetId="1"/>
      <sheetData sheetId="2">
        <row r="7">
          <cell r="B7" t="str">
            <v>Caldera B 8101</v>
          </cell>
        </row>
        <row r="11">
          <cell r="B11" t="str">
            <v>Caldera B 8102</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s>
    <sheetDataSet>
      <sheetData sheetId="0"/>
      <sheetData sheetId="1">
        <row r="1">
          <cell r="A1" t="str">
            <v>ccf8_codigo</v>
          </cell>
          <cell r="B1" t="str">
            <v>Dióxido Azufre</v>
          </cell>
          <cell r="C1" t="str">
            <v>Dióxido Carbono</v>
          </cell>
          <cell r="D1" t="str">
            <v>Dióxido Nitrógeno</v>
          </cell>
          <cell r="E1" t="str">
            <v>Material Particulado</v>
          </cell>
          <cell r="F1" t="str">
            <v>MP10</v>
          </cell>
          <cell r="G1" t="str">
            <v>MP2.5</v>
          </cell>
        </row>
        <row r="2">
          <cell r="A2">
            <v>10100201</v>
          </cell>
          <cell r="B2" t="str">
            <v>0.0551*CARBIT</v>
          </cell>
          <cell r="C2" t="str">
            <v>2.72*CARBIT</v>
          </cell>
          <cell r="D2" t="str">
            <v>0.011*CARBIT</v>
          </cell>
          <cell r="E2" t="str">
            <v>0.04*CARBIT</v>
          </cell>
          <cell r="F2" t="str">
            <v>0.0092*CARBIT</v>
          </cell>
          <cell r="G2" t="str">
            <v>0.0068*CARBIT</v>
          </cell>
        </row>
        <row r="3">
          <cell r="A3">
            <v>10100202</v>
          </cell>
          <cell r="B3" t="str">
            <v>0.0551*CARBIT</v>
          </cell>
          <cell r="C3" t="str">
            <v>2.72*CARBIT</v>
          </cell>
          <cell r="D3" t="str">
            <v>0.011*CARBIT</v>
          </cell>
          <cell r="E3" t="str">
            <v>0.04*CARBIT</v>
          </cell>
          <cell r="F3" t="str">
            <v>0.0092*CARBIT</v>
          </cell>
          <cell r="G3" t="str">
            <v>0.0068*CARBIT</v>
          </cell>
        </row>
        <row r="4">
          <cell r="A4">
            <v>10100204</v>
          </cell>
          <cell r="B4" t="str">
            <v>0.0551*CARBIT</v>
          </cell>
          <cell r="C4" t="str">
            <v>2.72*CARBIT</v>
          </cell>
          <cell r="D4" t="str">
            <v>0.011*CARBIT</v>
          </cell>
          <cell r="E4" t="str">
            <v>0.04*CARBIT</v>
          </cell>
          <cell r="F4" t="str">
            <v>0.0092*CARBIT</v>
          </cell>
          <cell r="G4" t="str">
            <v>0.0068*CARBIT</v>
          </cell>
        </row>
        <row r="5">
          <cell r="A5">
            <v>10100212</v>
          </cell>
          <cell r="B5" t="str">
            <v>0.0551*CARBIT</v>
          </cell>
          <cell r="C5" t="str">
            <v>2.72*CARBIT</v>
          </cell>
          <cell r="D5" t="str">
            <v>0.011*CARBIT</v>
          </cell>
          <cell r="E5" t="str">
            <v>0.04*CARBIT</v>
          </cell>
          <cell r="F5" t="str">
            <v>0.0092*CARBIT</v>
          </cell>
          <cell r="G5" t="str">
            <v>0.0068*CARBIT</v>
          </cell>
        </row>
        <row r="6">
          <cell r="A6">
            <v>10100225</v>
          </cell>
          <cell r="B6" t="str">
            <v>0.0551*CARBIT</v>
          </cell>
          <cell r="C6" t="str">
            <v>2.72*CARBIT</v>
          </cell>
          <cell r="D6" t="str">
            <v>0.011*CARBIT</v>
          </cell>
          <cell r="E6" t="str">
            <v>0.04*CARBIT</v>
          </cell>
          <cell r="F6" t="str">
            <v>0.0092*CARBIT</v>
          </cell>
          <cell r="G6" t="str">
            <v>0.0068*CARBIT</v>
          </cell>
        </row>
        <row r="7">
          <cell r="A7">
            <v>10100401</v>
          </cell>
          <cell r="B7" t="str">
            <v>0.00301*PET6</v>
          </cell>
          <cell r="C7" t="str">
            <v>3.06*PET6</v>
          </cell>
          <cell r="D7" t="str">
            <v>0.000752*PET6</v>
          </cell>
          <cell r="E7" t="str">
            <v>0.00228*PET6</v>
          </cell>
          <cell r="F7" t="str">
            <v>0.00214*PET6</v>
          </cell>
          <cell r="G7" t="str">
            <v>0.00156*PET6</v>
          </cell>
        </row>
        <row r="8">
          <cell r="A8">
            <v>10100404</v>
          </cell>
          <cell r="B8" t="str">
            <v>0.00301*PET6</v>
          </cell>
          <cell r="C8" t="str">
            <v>3.06*PET6</v>
          </cell>
          <cell r="D8" t="str">
            <v>0.000752*PET6</v>
          </cell>
          <cell r="E8" t="str">
            <v>0.00228*PET6</v>
          </cell>
          <cell r="F8" t="str">
            <v>0.00214*PET6</v>
          </cell>
          <cell r="G8" t="str">
            <v>0.00156*PET6</v>
          </cell>
        </row>
        <row r="9">
          <cell r="A9">
            <v>10100405</v>
          </cell>
          <cell r="B9" t="str">
            <v>0.00301*PET5</v>
          </cell>
          <cell r="C9" t="str">
            <v>3.06*PET5</v>
          </cell>
          <cell r="D9" t="str">
            <v>0.000752*PET5</v>
          </cell>
          <cell r="E9" t="str">
            <v>0.00129*PET5</v>
          </cell>
          <cell r="F9" t="str">
            <v>0.0085*PET5</v>
          </cell>
          <cell r="G9" t="str">
            <v>0.0006579*PET5</v>
          </cell>
        </row>
        <row r="10">
          <cell r="A10">
            <v>10100501</v>
          </cell>
          <cell r="B10" t="str">
            <v>0.000477*PET2</v>
          </cell>
          <cell r="C10" t="str">
            <v>3.06*PET2</v>
          </cell>
          <cell r="D10" t="str">
            <v>0.000384*PET2</v>
          </cell>
          <cell r="E10" t="str">
            <v>0.000032*PET2</v>
          </cell>
          <cell r="F10" t="str">
            <v>0.000016*PET2</v>
          </cell>
          <cell r="G10" t="str">
            <v>0.0000038*PET2</v>
          </cell>
        </row>
        <row r="11">
          <cell r="A11">
            <v>10100601</v>
          </cell>
          <cell r="B11" t="str">
            <v>0.0000096*GNAT</v>
          </cell>
          <cell r="C11" t="str">
            <v>1.92*GNAT</v>
          </cell>
          <cell r="D11" t="str">
            <v>0.00448*GNAT</v>
          </cell>
          <cell r="E11" t="str">
            <v>0.00012*GNAT</v>
          </cell>
          <cell r="F11" t="str">
            <v>0.00012*GNAT</v>
          </cell>
          <cell r="G11" t="str">
            <v>0.00012*GNAT</v>
          </cell>
        </row>
        <row r="12">
          <cell r="A12">
            <v>10100602</v>
          </cell>
          <cell r="B12" t="str">
            <v>0.0000096*GNAT</v>
          </cell>
          <cell r="C12" t="str">
            <v>1.92*GNAT</v>
          </cell>
          <cell r="D12" t="str">
            <v>0.00448*GNAT</v>
          </cell>
          <cell r="E12" t="str">
            <v>0.00012*GNAT</v>
          </cell>
          <cell r="F12" t="str">
            <v>0.00012*GNAT</v>
          </cell>
          <cell r="G12" t="str">
            <v>0.00012*GNAT</v>
          </cell>
        </row>
        <row r="13">
          <cell r="A13">
            <v>10100701</v>
          </cell>
          <cell r="B13" t="str">
            <v>0.0000096*GNAT</v>
          </cell>
          <cell r="C13" t="str">
            <v>1.92*GNAT</v>
          </cell>
          <cell r="D13" t="str">
            <v>0.00448*GNAT</v>
          </cell>
          <cell r="E13" t="str">
            <v>0.00012*GNAT</v>
          </cell>
          <cell r="F13" t="str">
            <v>0.00012*GNAT</v>
          </cell>
          <cell r="G13" t="str">
            <v>0.00012*GNAT</v>
          </cell>
        </row>
        <row r="14">
          <cell r="A14">
            <v>10100702</v>
          </cell>
          <cell r="B14" t="str">
            <v>0.0000096*GNAT</v>
          </cell>
          <cell r="C14" t="str">
            <v>1.92*GNAT</v>
          </cell>
          <cell r="D14" t="str">
            <v>0.00448*GNAT</v>
          </cell>
          <cell r="E14" t="str">
            <v>0.00012*GNAT</v>
          </cell>
          <cell r="F14" t="str">
            <v>0.00012*GNAT</v>
          </cell>
          <cell r="G14" t="str">
            <v>0.00012*GNAT</v>
          </cell>
        </row>
        <row r="15">
          <cell r="A15">
            <v>10100703</v>
          </cell>
          <cell r="B15" t="str">
            <v>0.0000096*GNAT</v>
          </cell>
          <cell r="C15" t="str">
            <v>1.92*GNAT</v>
          </cell>
          <cell r="D15" t="str">
            <v>0.00448*GNAT</v>
          </cell>
          <cell r="E15" t="str">
            <v>0.00012*GNAT</v>
          </cell>
          <cell r="F15" t="str">
            <v>0.00012*GNAT</v>
          </cell>
          <cell r="G15" t="str">
            <v>0.00012*GNAT</v>
          </cell>
        </row>
        <row r="16">
          <cell r="A16">
            <v>10100818</v>
          </cell>
          <cell r="B16" t="str">
            <v>0.0551*PETCOKE</v>
          </cell>
          <cell r="C16" t="str">
            <v>2.72*PETCOKE</v>
          </cell>
          <cell r="D16" t="str">
            <v>0.011*PETCOKE</v>
          </cell>
          <cell r="E16" t="str">
            <v>0.04*PETCOKE</v>
          </cell>
          <cell r="F16" t="str">
            <v>0.0092*PETCOKE</v>
          </cell>
          <cell r="G16" t="str">
            <v>0.0068*PETCOKE</v>
          </cell>
        </row>
        <row r="17">
          <cell r="A17">
            <v>10100901</v>
          </cell>
          <cell r="B17" t="str">
            <v>0.000156*LENA</v>
          </cell>
          <cell r="C17" t="str">
            <v>1.45*LENA</v>
          </cell>
          <cell r="D17" t="str">
            <v>0.00138*LENA</v>
          </cell>
          <cell r="E17" t="str">
            <v>0.000338*LENA</v>
          </cell>
          <cell r="F17" t="str">
            <v>0.00025*LENA</v>
          </cell>
          <cell r="G17" t="str">
            <v>0.000219*LENA</v>
          </cell>
        </row>
        <row r="18">
          <cell r="A18">
            <v>10100902</v>
          </cell>
          <cell r="B18" t="str">
            <v>0.000156*LENA</v>
          </cell>
          <cell r="C18" t="str">
            <v>1.45*LENA</v>
          </cell>
          <cell r="D18" t="str">
            <v>0.00138*LENA</v>
          </cell>
          <cell r="E18" t="str">
            <v>0.000338*LENA</v>
          </cell>
          <cell r="F18" t="str">
            <v>0.00025*LENA</v>
          </cell>
          <cell r="G18" t="str">
            <v>0.000219*LENA</v>
          </cell>
        </row>
        <row r="19">
          <cell r="A19">
            <v>10100903</v>
          </cell>
          <cell r="B19" t="str">
            <v>0.000156*LENA</v>
          </cell>
          <cell r="C19" t="str">
            <v>1.45*LENA</v>
          </cell>
          <cell r="D19" t="str">
            <v>0.00138*LENA</v>
          </cell>
          <cell r="E19" t="str">
            <v>0.000338*LENA</v>
          </cell>
          <cell r="F19" t="str">
            <v>0.00025*LENA</v>
          </cell>
          <cell r="G19" t="str">
            <v>0.000219*LENA</v>
          </cell>
        </row>
        <row r="20">
          <cell r="A20">
            <v>10100908</v>
          </cell>
          <cell r="B20" t="str">
            <v>0.000156*LENA</v>
          </cell>
          <cell r="C20" t="str">
            <v>1.45*LENA</v>
          </cell>
          <cell r="D20" t="str">
            <v>0.00138*LENA</v>
          </cell>
          <cell r="E20" t="str">
            <v>0.000338*LENA</v>
          </cell>
          <cell r="F20" t="str">
            <v>0.00025*LENA</v>
          </cell>
          <cell r="G20" t="str">
            <v>0.000219*LENA</v>
          </cell>
        </row>
        <row r="21">
          <cell r="A21">
            <v>10101201</v>
          </cell>
          <cell r="B21" t="str">
            <v>0.0551*CARBIT</v>
          </cell>
          <cell r="C21" t="str">
            <v>2.72*CARBIT</v>
          </cell>
          <cell r="D21" t="str">
            <v>0.011*CARBIT</v>
          </cell>
          <cell r="E21" t="str">
            <v>0.04*CARBIT</v>
          </cell>
          <cell r="F21" t="str">
            <v>0.0092*CARBIT</v>
          </cell>
          <cell r="G21" t="str">
            <v>0.0068*CARBIT</v>
          </cell>
        </row>
        <row r="22">
          <cell r="A22">
            <v>10101304</v>
          </cell>
          <cell r="B22" t="str">
            <v>0.00301*ACEUS</v>
          </cell>
          <cell r="C22" t="str">
            <v>3.37*ACEUS</v>
          </cell>
          <cell r="D22" t="str">
            <v>0.000752*ACEUS</v>
          </cell>
          <cell r="E22" t="str">
            <v>0.000228*ACEUS</v>
          </cell>
          <cell r="F22" t="str">
            <v>0.000214*ACEUS</v>
          </cell>
          <cell r="G22" t="str">
            <v>0.000156*ACEUS</v>
          </cell>
        </row>
        <row r="23">
          <cell r="A23">
            <v>10101307</v>
          </cell>
          <cell r="B23" t="str">
            <v>0.00301*ACEUS</v>
          </cell>
          <cell r="C23" t="str">
            <v>3.37*ACEUS</v>
          </cell>
          <cell r="D23" t="str">
            <v>0.000752*ACEUS</v>
          </cell>
          <cell r="E23" t="str">
            <v>0.000228*ACEUS</v>
          </cell>
          <cell r="F23" t="str">
            <v>0.000214*ACEUS</v>
          </cell>
          <cell r="G23" t="str">
            <v>0.000156*ACEUS</v>
          </cell>
        </row>
        <row r="24">
          <cell r="A24">
            <v>10101401</v>
          </cell>
          <cell r="B24" t="str">
            <v>0.0000096*GNAT</v>
          </cell>
          <cell r="C24" t="str">
            <v>1.92*GNAT</v>
          </cell>
          <cell r="D24" t="str">
            <v>0.000384*PET2</v>
          </cell>
          <cell r="E24" t="str">
            <v>0.000032*PET2</v>
          </cell>
          <cell r="F24" t="str">
            <v>0.000016*PET2</v>
          </cell>
          <cell r="G24" t="str">
            <v>0.0000038*PET2</v>
          </cell>
        </row>
        <row r="25">
          <cell r="A25">
            <v>10200101</v>
          </cell>
          <cell r="B25" t="str">
            <v>0.0551*CARBIT</v>
          </cell>
          <cell r="C25" t="str">
            <v>2.34*CARBIT</v>
          </cell>
          <cell r="D25" t="str">
            <v>0.00375*CARBIT</v>
          </cell>
          <cell r="E25" t="str">
            <v>0.008*CARBIT</v>
          </cell>
          <cell r="F25" t="str">
            <v>0.00296*CARBIT</v>
          </cell>
          <cell r="G25" t="str">
            <v>0.00112*CARBIT</v>
          </cell>
        </row>
        <row r="26">
          <cell r="A26">
            <v>10200104</v>
          </cell>
          <cell r="B26" t="str">
            <v>0.0551*CARBIT</v>
          </cell>
          <cell r="C26" t="str">
            <v>2.34*CARBIT</v>
          </cell>
          <cell r="D26" t="str">
            <v>0.00375*CARBIT</v>
          </cell>
          <cell r="E26" t="str">
            <v>0.008*CARBIT</v>
          </cell>
          <cell r="F26" t="str">
            <v>0.00296*CARBIT</v>
          </cell>
          <cell r="G26" t="str">
            <v>0.00112*CARBIT</v>
          </cell>
        </row>
        <row r="27">
          <cell r="A27">
            <v>10200107</v>
          </cell>
          <cell r="B27" t="str">
            <v>0.0551*CARBIT</v>
          </cell>
          <cell r="C27" t="str">
            <v>2.34*CARBIT</v>
          </cell>
          <cell r="D27" t="str">
            <v>0.00375*CARBIT</v>
          </cell>
          <cell r="E27" t="str">
            <v>0.008*CARBIT</v>
          </cell>
          <cell r="F27" t="str">
            <v>0.00296*CARBIT</v>
          </cell>
          <cell r="G27" t="str">
            <v>0.00112*CARBIT</v>
          </cell>
        </row>
        <row r="28">
          <cell r="A28">
            <v>10200201</v>
          </cell>
          <cell r="B28" t="str">
            <v>0.0551*CARBIT</v>
          </cell>
          <cell r="C28" t="str">
            <v>2.34*CARBIT</v>
          </cell>
          <cell r="D28" t="str">
            <v>0.00375*CARBIT</v>
          </cell>
          <cell r="E28" t="str">
            <v>0.008*CARBIT</v>
          </cell>
          <cell r="F28" t="str">
            <v>0.00296*CARBIT</v>
          </cell>
          <cell r="G28" t="str">
            <v>0.00112*CARBIT</v>
          </cell>
        </row>
        <row r="29">
          <cell r="A29">
            <v>10200202</v>
          </cell>
          <cell r="B29" t="str">
            <v>0.0551*CARBIT</v>
          </cell>
          <cell r="C29" t="str">
            <v>2.34*CARBIT</v>
          </cell>
          <cell r="D29" t="str">
            <v>0.00375*CARBIT</v>
          </cell>
          <cell r="E29" t="str">
            <v>0.008*CARBIT</v>
          </cell>
          <cell r="F29" t="str">
            <v>0.00296*CARBIT</v>
          </cell>
          <cell r="G29" t="str">
            <v>0.00112*CARBIT</v>
          </cell>
        </row>
        <row r="30">
          <cell r="A30">
            <v>10200203</v>
          </cell>
          <cell r="B30" t="str">
            <v>0.0551*CARBIT</v>
          </cell>
          <cell r="C30" t="str">
            <v>2.34*CARBIT</v>
          </cell>
          <cell r="D30" t="str">
            <v>0.00375*CARBIT</v>
          </cell>
          <cell r="E30" t="str">
            <v>0.008*CARBIT</v>
          </cell>
          <cell r="F30" t="str">
            <v>0.00296*CARBIT</v>
          </cell>
          <cell r="G30" t="str">
            <v>0.00112*CARBIT</v>
          </cell>
        </row>
        <row r="31">
          <cell r="A31">
            <v>10200204</v>
          </cell>
          <cell r="B31" t="str">
            <v>0.0551*CARBIT</v>
          </cell>
          <cell r="C31" t="str">
            <v>2.34*CARBIT</v>
          </cell>
          <cell r="D31" t="str">
            <v>0.00375*CARBIT</v>
          </cell>
          <cell r="E31" t="str">
            <v>0.008*CARBIT</v>
          </cell>
          <cell r="F31" t="str">
            <v>0.00296*CARBIT</v>
          </cell>
          <cell r="G31" t="str">
            <v>0.00112*CARBIT</v>
          </cell>
        </row>
        <row r="32">
          <cell r="A32">
            <v>10200205</v>
          </cell>
          <cell r="B32" t="str">
            <v>0.0551*CARBIT</v>
          </cell>
          <cell r="C32" t="str">
            <v>2.34*CARBIT</v>
          </cell>
          <cell r="D32" t="str">
            <v>0.00375*CARBIT</v>
          </cell>
          <cell r="E32" t="str">
            <v>0.008*CARBIT</v>
          </cell>
          <cell r="F32" t="str">
            <v>0.00296*CARBIT</v>
          </cell>
          <cell r="G32" t="str">
            <v>0.00112*CARBIT</v>
          </cell>
        </row>
        <row r="33">
          <cell r="A33">
            <v>10200206</v>
          </cell>
          <cell r="B33" t="str">
            <v>0.0551*CARBIT</v>
          </cell>
          <cell r="C33" t="str">
            <v>2.34*CARBIT</v>
          </cell>
          <cell r="D33" t="str">
            <v>0.00375*CARBIT</v>
          </cell>
          <cell r="E33" t="str">
            <v>0.008*CARBIT</v>
          </cell>
          <cell r="F33" t="str">
            <v>0.00296*CARBIT</v>
          </cell>
          <cell r="G33" t="str">
            <v>0.00112*CARBIT</v>
          </cell>
        </row>
        <row r="34">
          <cell r="A34">
            <v>10200210</v>
          </cell>
          <cell r="B34" t="str">
            <v>0.0551*CARBIT</v>
          </cell>
          <cell r="C34" t="str">
            <v>2.34*CARBIT</v>
          </cell>
          <cell r="D34" t="str">
            <v>0.00375*CARBIT</v>
          </cell>
          <cell r="E34" t="str">
            <v>0.008*CARBIT</v>
          </cell>
          <cell r="F34" t="str">
            <v>0.00296*CARBIT</v>
          </cell>
          <cell r="G34" t="str">
            <v>0.00112*CARBIT</v>
          </cell>
        </row>
        <row r="35">
          <cell r="A35">
            <v>10200212</v>
          </cell>
          <cell r="B35" t="str">
            <v>0.0551*CARBIT</v>
          </cell>
          <cell r="C35" t="str">
            <v>2.34*CARBIT</v>
          </cell>
          <cell r="D35" t="str">
            <v>0.00375*CARBIT</v>
          </cell>
          <cell r="E35" t="str">
            <v>0.008*CARBIT</v>
          </cell>
          <cell r="F35" t="str">
            <v>0.00296*CARBIT</v>
          </cell>
          <cell r="G35" t="str">
            <v>0.00112*CARBIT</v>
          </cell>
        </row>
        <row r="36">
          <cell r="A36">
            <v>10200213</v>
          </cell>
          <cell r="B36" t="str">
            <v>0.0551*CARBIT</v>
          </cell>
          <cell r="C36" t="str">
            <v>2.34*CARBIT</v>
          </cell>
          <cell r="D36" t="str">
            <v>0.00375*CARBIT</v>
          </cell>
          <cell r="E36" t="str">
            <v>0.008*CARBIT</v>
          </cell>
          <cell r="F36" t="str">
            <v>0.00296*CARBIT</v>
          </cell>
          <cell r="G36" t="str">
            <v>0.00112*CARBIT</v>
          </cell>
        </row>
        <row r="37">
          <cell r="A37">
            <v>10200217</v>
          </cell>
          <cell r="B37" t="str">
            <v>0.0551*CARBIT</v>
          </cell>
          <cell r="C37" t="str">
            <v>2.34*CARBIT</v>
          </cell>
          <cell r="D37" t="str">
            <v>0.00375*CARBIT</v>
          </cell>
          <cell r="E37" t="str">
            <v>0.008*CARBIT</v>
          </cell>
          <cell r="F37" t="str">
            <v>0.00296*CARBIT</v>
          </cell>
          <cell r="G37" t="str">
            <v>0.00112*CARBIT</v>
          </cell>
        </row>
        <row r="38">
          <cell r="A38">
            <v>10200218</v>
          </cell>
          <cell r="B38" t="str">
            <v>0.0551*CARBIT</v>
          </cell>
          <cell r="C38" t="str">
            <v>2.34*CARBIT</v>
          </cell>
          <cell r="D38" t="str">
            <v>0.00375*CARBIT</v>
          </cell>
          <cell r="E38" t="str">
            <v>0.008*CARBIT</v>
          </cell>
          <cell r="F38" t="str">
            <v>0.00296*CARBIT</v>
          </cell>
          <cell r="G38" t="str">
            <v>0.00112*CARBIT</v>
          </cell>
        </row>
        <row r="39">
          <cell r="A39">
            <v>10200219</v>
          </cell>
          <cell r="B39" t="str">
            <v>0.0551*CARBIT</v>
          </cell>
          <cell r="C39" t="str">
            <v>2.34*CARBIT</v>
          </cell>
          <cell r="D39" t="str">
            <v>0.00375*CARBIT</v>
          </cell>
          <cell r="E39" t="str">
            <v>0.008*CARBIT</v>
          </cell>
          <cell r="F39" t="str">
            <v>0.00296*CARBIT</v>
          </cell>
          <cell r="G39" t="str">
            <v>0.00112*CARBIT</v>
          </cell>
        </row>
        <row r="40">
          <cell r="A40">
            <v>10200221</v>
          </cell>
          <cell r="B40" t="str">
            <v>0.0551*CARBIT</v>
          </cell>
          <cell r="C40" t="str">
            <v>2.34*CARBIT</v>
          </cell>
          <cell r="D40" t="str">
            <v>0.00375*CARBIT</v>
          </cell>
          <cell r="E40" t="str">
            <v>0.008*CARBIT</v>
          </cell>
          <cell r="F40" t="str">
            <v>0.00296*CARBIT</v>
          </cell>
          <cell r="G40" t="str">
            <v>0.00112*CARBIT</v>
          </cell>
        </row>
        <row r="41">
          <cell r="A41">
            <v>10200222</v>
          </cell>
          <cell r="B41" t="str">
            <v>0.0551*CARBIT</v>
          </cell>
          <cell r="C41" t="str">
            <v>2.34*CARBIT</v>
          </cell>
          <cell r="D41" t="str">
            <v>0.00375*CARBIT</v>
          </cell>
          <cell r="E41" t="str">
            <v>0.008*CARBIT</v>
          </cell>
          <cell r="F41" t="str">
            <v>0.00296*CARBIT</v>
          </cell>
          <cell r="G41" t="str">
            <v>0.00112*CARBIT</v>
          </cell>
        </row>
        <row r="42">
          <cell r="A42">
            <v>10200223</v>
          </cell>
          <cell r="B42" t="str">
            <v>0.0551*CARBIT</v>
          </cell>
          <cell r="C42" t="str">
            <v>2.34*CARBIT</v>
          </cell>
          <cell r="D42" t="str">
            <v>0.00375*CARBIT</v>
          </cell>
          <cell r="E42" t="str">
            <v>0.008*CARBIT</v>
          </cell>
          <cell r="F42" t="str">
            <v>0.00296*CARBIT</v>
          </cell>
          <cell r="G42" t="str">
            <v>0.00112*CARBIT</v>
          </cell>
        </row>
        <row r="43">
          <cell r="A43">
            <v>10200224</v>
          </cell>
          <cell r="B43" t="str">
            <v>0.0551*CARBIT</v>
          </cell>
          <cell r="C43" t="str">
            <v>2.34*CARBIT</v>
          </cell>
          <cell r="D43" t="str">
            <v>0.00375*CARBIT</v>
          </cell>
          <cell r="E43" t="str">
            <v>0.008*CARBIT</v>
          </cell>
          <cell r="F43" t="str">
            <v>0.00296*CARBIT</v>
          </cell>
          <cell r="G43" t="str">
            <v>0.00112*CARBIT</v>
          </cell>
        </row>
        <row r="44">
          <cell r="A44">
            <v>10200225</v>
          </cell>
          <cell r="B44" t="str">
            <v>0.0551*CARBIT</v>
          </cell>
          <cell r="C44" t="str">
            <v>2.34*CARBIT</v>
          </cell>
          <cell r="D44" t="str">
            <v>0.00375*CARBIT</v>
          </cell>
          <cell r="E44" t="str">
            <v>0.008*CARBIT</v>
          </cell>
          <cell r="F44" t="str">
            <v>0.00296*CARBIT</v>
          </cell>
          <cell r="G44" t="str">
            <v>0.00112*CARBIT</v>
          </cell>
        </row>
        <row r="45">
          <cell r="A45">
            <v>10200226</v>
          </cell>
          <cell r="B45" t="str">
            <v>0.0551*CARBIT</v>
          </cell>
          <cell r="C45" t="str">
            <v>2.34*CARBIT</v>
          </cell>
          <cell r="D45" t="str">
            <v>0.00375*CARBIT</v>
          </cell>
          <cell r="E45" t="str">
            <v>0.008*CARBIT</v>
          </cell>
          <cell r="F45" t="str">
            <v>0.00296*CARBIT</v>
          </cell>
          <cell r="G45" t="str">
            <v>0.00112*CARBIT</v>
          </cell>
        </row>
        <row r="46">
          <cell r="A46">
            <v>10200229</v>
          </cell>
          <cell r="B46" t="str">
            <v>0.0551*CARBIT</v>
          </cell>
          <cell r="C46" t="str">
            <v>2.34*CARBIT</v>
          </cell>
          <cell r="D46" t="str">
            <v>0.00375*CARBIT</v>
          </cell>
          <cell r="E46" t="str">
            <v>0.008*CARBIT</v>
          </cell>
          <cell r="F46" t="str">
            <v>0.00296*CARBIT</v>
          </cell>
          <cell r="G46" t="str">
            <v>0.00112*CARBIT</v>
          </cell>
        </row>
        <row r="47">
          <cell r="A47">
            <v>10200401</v>
          </cell>
          <cell r="B47" t="str">
            <v>0.02364*PET6</v>
          </cell>
          <cell r="C47" t="str">
            <v>3.09*PET6</v>
          </cell>
          <cell r="D47" t="str">
            <v>0.00676*PET6</v>
          </cell>
          <cell r="E47" t="str">
            <v>0.00181*PET6</v>
          </cell>
          <cell r="F47" t="str">
            <v>0.00129*PET6</v>
          </cell>
          <cell r="G47" t="str">
            <v>0.00094*PET6</v>
          </cell>
        </row>
        <row r="48">
          <cell r="A48">
            <v>10200402</v>
          </cell>
          <cell r="B48" t="str">
            <v>0.02364*PET6</v>
          </cell>
          <cell r="C48" t="str">
            <v>3.09*PET6</v>
          </cell>
          <cell r="D48" t="str">
            <v>0.00676*PET6</v>
          </cell>
          <cell r="E48" t="str">
            <v>0.00181*PET6</v>
          </cell>
          <cell r="F48" t="str">
            <v>0.00129*PET6</v>
          </cell>
          <cell r="G48" t="str">
            <v>0.00094*PET6</v>
          </cell>
        </row>
        <row r="49">
          <cell r="A49">
            <v>10200403</v>
          </cell>
          <cell r="B49" t="str">
            <v>0.02364*PET6</v>
          </cell>
          <cell r="C49" t="str">
            <v>3.09*PET6</v>
          </cell>
          <cell r="D49" t="str">
            <v>0.00676*PET6</v>
          </cell>
          <cell r="E49" t="str">
            <v>0.00181*PET6</v>
          </cell>
          <cell r="F49" t="str">
            <v>0.00129*PET6</v>
          </cell>
          <cell r="G49" t="str">
            <v>0.00094*PET6</v>
          </cell>
        </row>
        <row r="50">
          <cell r="A50">
            <v>10200404</v>
          </cell>
          <cell r="B50" t="str">
            <v>0.0199*ACEUS</v>
          </cell>
          <cell r="C50" t="str">
            <v>3.13*ACEUS</v>
          </cell>
          <cell r="D50" t="str">
            <v>0.00691*ACEUS</v>
          </cell>
          <cell r="E50" t="str">
            <v>0.00129*ACEUS</v>
          </cell>
          <cell r="F50" t="str">
            <v>0.00092*ACEUS</v>
          </cell>
          <cell r="G50" t="str">
            <v>0.00067*ACEUS</v>
          </cell>
        </row>
        <row r="51">
          <cell r="A51">
            <v>10200405</v>
          </cell>
          <cell r="B51" t="str">
            <v>0.02364*BUNKER</v>
          </cell>
          <cell r="C51" t="str">
            <v>3.09*BUNKER</v>
          </cell>
          <cell r="D51" t="str">
            <v>0.00676*BUNKER</v>
          </cell>
          <cell r="E51" t="str">
            <v>0.00181*BUNKER</v>
          </cell>
          <cell r="F51" t="str">
            <v>0.00129*BUNKER</v>
          </cell>
          <cell r="G51" t="str">
            <v>0.00094*BUNKER</v>
          </cell>
        </row>
        <row r="52">
          <cell r="A52">
            <v>10200501</v>
          </cell>
          <cell r="B52" t="str">
            <v>0.0042*PET2</v>
          </cell>
          <cell r="C52" t="str">
            <v>3.12*KEROS</v>
          </cell>
          <cell r="D52" t="str">
            <v>0.00283*KEROS</v>
          </cell>
          <cell r="E52" t="str">
            <v>0.00029*PET2</v>
          </cell>
          <cell r="F52" t="str">
            <v>0.00014*PET2</v>
          </cell>
          <cell r="G52" t="str">
            <v>0.00003*PET2</v>
          </cell>
        </row>
        <row r="53">
          <cell r="A53">
            <v>10200502</v>
          </cell>
          <cell r="B53" t="str">
            <v>0.0042*PET2</v>
          </cell>
          <cell r="C53" t="str">
            <v>3.12*PET2</v>
          </cell>
          <cell r="D53" t="str">
            <v>0.00283*PET2</v>
          </cell>
          <cell r="E53" t="str">
            <v>0.00029*PET2</v>
          </cell>
          <cell r="F53" t="str">
            <v>0.00014*PET2</v>
          </cell>
          <cell r="G53" t="str">
            <v>0.00003*PET2</v>
          </cell>
        </row>
        <row r="54">
          <cell r="A54">
            <v>10200503</v>
          </cell>
          <cell r="B54" t="str">
            <v>0.0042*PET2</v>
          </cell>
          <cell r="C54" t="str">
            <v>3.12*PET2</v>
          </cell>
          <cell r="D54" t="str">
            <v>0.00283*PET2</v>
          </cell>
          <cell r="E54" t="str">
            <v>0.00029*PET2</v>
          </cell>
          <cell r="F54" t="str">
            <v>0.00014*PET2</v>
          </cell>
          <cell r="G54" t="str">
            <v>0.00003*PET2</v>
          </cell>
        </row>
        <row r="55">
          <cell r="A55">
            <v>10200504</v>
          </cell>
          <cell r="B55" t="str">
            <v>0.0042*KEROS</v>
          </cell>
          <cell r="C55" t="str">
            <v>3.12*KEROS</v>
          </cell>
          <cell r="D55" t="str">
            <v>0.00283*KEROS</v>
          </cell>
          <cell r="E55" t="str">
            <v>0.00030*KEROS</v>
          </cell>
          <cell r="F55" t="str">
            <v>0.00015*KEROS</v>
          </cell>
          <cell r="G55" t="str">
            <v>0.00004*KEROS</v>
          </cell>
        </row>
        <row r="56">
          <cell r="A56">
            <v>10200601</v>
          </cell>
          <cell r="B56" t="str">
            <v>0.00028*GNAT</v>
          </cell>
          <cell r="C56" t="str">
            <v>2.69*GNAT</v>
          </cell>
          <cell r="D56" t="str">
            <v>0.00226*GNAT</v>
          </cell>
          <cell r="E56" t="str">
            <v>0.00017*GNAT</v>
          </cell>
          <cell r="F56" t="str">
            <v>0.00017*GNAT</v>
          </cell>
          <cell r="G56" t="str">
            <v>0.00017*GNAT</v>
          </cell>
        </row>
        <row r="57">
          <cell r="A57">
            <v>10200602</v>
          </cell>
          <cell r="B57" t="str">
            <v>0.00028*GNAT</v>
          </cell>
          <cell r="C57" t="str">
            <v>2.69*GNAT</v>
          </cell>
          <cell r="D57" t="str">
            <v>0.00226*GNAT</v>
          </cell>
          <cell r="E57" t="str">
            <v>0.00017*GNAT</v>
          </cell>
          <cell r="F57" t="str">
            <v>0.00017*GNAT</v>
          </cell>
          <cell r="G57" t="str">
            <v>0.00017*GNAT</v>
          </cell>
        </row>
        <row r="58">
          <cell r="A58">
            <v>10200603</v>
          </cell>
          <cell r="B58" t="str">
            <v>0.00028*GNAT</v>
          </cell>
          <cell r="C58" t="str">
            <v>2.69*GNAT</v>
          </cell>
          <cell r="D58" t="str">
            <v>0.00226*GNAT</v>
          </cell>
          <cell r="E58" t="str">
            <v>0.00017*GNAT</v>
          </cell>
          <cell r="F58" t="str">
            <v>0.00017*GNAT</v>
          </cell>
          <cell r="G58" t="str">
            <v>0.00017*GNAT</v>
          </cell>
        </row>
        <row r="59">
          <cell r="A59">
            <v>10200604</v>
          </cell>
          <cell r="B59" t="str">
            <v>0.00028*GNAT</v>
          </cell>
          <cell r="C59" t="str">
            <v>2.69*GNAT</v>
          </cell>
          <cell r="D59" t="str">
            <v>0.00226*GNAT</v>
          </cell>
          <cell r="E59" t="str">
            <v>0.00017*GNAT</v>
          </cell>
          <cell r="F59" t="str">
            <v>0.00017*GNAT</v>
          </cell>
          <cell r="G59" t="str">
            <v>0.00017*GNAT</v>
          </cell>
        </row>
        <row r="60">
          <cell r="A60">
            <v>10200701</v>
          </cell>
          <cell r="B60" t="str">
            <v>0.00028*GAREF</v>
          </cell>
          <cell r="C60" t="str">
            <v>2.69*GAREF</v>
          </cell>
          <cell r="D60" t="str">
            <v>0.00226*GAREF</v>
          </cell>
          <cell r="E60" t="str">
            <v>0.00017*GAREF</v>
          </cell>
          <cell r="F60" t="str">
            <v>0.00017*GAREF</v>
          </cell>
          <cell r="G60" t="str">
            <v>0.00017*GAREF</v>
          </cell>
        </row>
        <row r="61">
          <cell r="A61">
            <v>10200704</v>
          </cell>
          <cell r="B61" t="str">
            <v>0.00031*GAHOR</v>
          </cell>
          <cell r="C61" t="str">
            <v>2.82*GAHOR</v>
          </cell>
          <cell r="D61" t="str">
            <v>0.00441*GAHOR</v>
          </cell>
          <cell r="E61" t="str">
            <v>0.00017*GAHOR</v>
          </cell>
          <cell r="F61" t="str">
            <v>0.00017*GAHOR</v>
          </cell>
          <cell r="G61" t="str">
            <v>0.00017*GAHOR</v>
          </cell>
        </row>
        <row r="62">
          <cell r="A62">
            <v>10200707</v>
          </cell>
          <cell r="B62" t="str">
            <v>0.00031*GAHOR</v>
          </cell>
          <cell r="C62" t="str">
            <v>2.82*GAHOR</v>
          </cell>
          <cell r="D62" t="str">
            <v>0.00441*GAHOR</v>
          </cell>
          <cell r="E62" t="str">
            <v>0.00017*GAHOR</v>
          </cell>
          <cell r="F62" t="str">
            <v>0.00017*GAHOR</v>
          </cell>
          <cell r="G62" t="str">
            <v>0.00017*GAHOR</v>
          </cell>
        </row>
        <row r="63">
          <cell r="A63">
            <v>10200710</v>
          </cell>
          <cell r="B63" t="str">
            <v>0.00028*GAREF</v>
          </cell>
          <cell r="C63" t="str">
            <v>2.69*GAREF</v>
          </cell>
          <cell r="D63" t="str">
            <v>0.00226*GAREF</v>
          </cell>
          <cell r="E63" t="str">
            <v>0.00017*GAHOR</v>
          </cell>
          <cell r="F63" t="str">
            <v>0.00017*GAHOR</v>
          </cell>
          <cell r="G63" t="str">
            <v>0.00017*GAHOR</v>
          </cell>
        </row>
        <row r="64">
          <cell r="A64">
            <v>10200799</v>
          </cell>
          <cell r="B64" t="str">
            <v>0.00028*GAREF</v>
          </cell>
          <cell r="C64" t="str">
            <v>2.69*GAREF</v>
          </cell>
          <cell r="D64" t="str">
            <v>0.00226*GAREF</v>
          </cell>
          <cell r="E64" t="str">
            <v>0.00017*GAHOR</v>
          </cell>
          <cell r="F64" t="str">
            <v>0.00017*GAHOR</v>
          </cell>
          <cell r="G64" t="str">
            <v>0.00017*GAHOR</v>
          </cell>
        </row>
        <row r="65">
          <cell r="A65">
            <v>10200802</v>
          </cell>
          <cell r="B65" t="str">
            <v>0.0551*PETCOKE</v>
          </cell>
          <cell r="C65" t="str">
            <v>2.34*PETCOKE</v>
          </cell>
          <cell r="D65" t="str">
            <v>0.00375*PETCOKE</v>
          </cell>
          <cell r="E65" t="str">
            <v>0.008*PETCOKE</v>
          </cell>
          <cell r="F65" t="str">
            <v>0.00296*PETCOKE</v>
          </cell>
          <cell r="G65" t="str">
            <v>0.00112*PETCOKE</v>
          </cell>
        </row>
        <row r="66">
          <cell r="A66">
            <v>10200901</v>
          </cell>
          <cell r="B66" t="str">
            <v>0.00004*ASERR</v>
          </cell>
          <cell r="C66" t="str">
            <v>1.03*BIOMC</v>
          </cell>
          <cell r="D66" t="str">
            <v>0.00075*ASERR</v>
          </cell>
          <cell r="E66" t="str">
            <v>0.0032*ASERR</v>
          </cell>
          <cell r="F66" t="str">
            <v>0.00288*ASERR</v>
          </cell>
          <cell r="G66" t="str">
            <v>0.00243*ASERR</v>
          </cell>
        </row>
        <row r="67">
          <cell r="A67">
            <v>10200902</v>
          </cell>
          <cell r="B67" t="str">
            <v>0.00004*VIRUT</v>
          </cell>
          <cell r="C67" t="str">
            <v>1.03*VIRUT</v>
          </cell>
          <cell r="D67" t="str">
            <v>0.00075*VIRUT</v>
          </cell>
          <cell r="E67" t="str">
            <v>0.0032*VIRUT</v>
          </cell>
          <cell r="F67" t="str">
            <v>0.00288*VIRUT</v>
          </cell>
          <cell r="G67" t="str">
            <v>0.00243*VIRUT</v>
          </cell>
        </row>
        <row r="68">
          <cell r="A68">
            <v>10200903</v>
          </cell>
          <cell r="B68" t="str">
            <v>0.00004*ASERR</v>
          </cell>
          <cell r="C68" t="str">
            <v>1.03*ASERR</v>
          </cell>
          <cell r="D68" t="str">
            <v>0.00075*ASERR</v>
          </cell>
          <cell r="E68" t="str">
            <v>0.0032*ASERR</v>
          </cell>
          <cell r="F68" t="str">
            <v>0.00288*ASERR</v>
          </cell>
          <cell r="G68" t="str">
            <v>0.00243*ASERR</v>
          </cell>
        </row>
        <row r="69">
          <cell r="A69">
            <v>10200904</v>
          </cell>
          <cell r="B69" t="str">
            <v>0.00004*ASERR</v>
          </cell>
          <cell r="C69" t="str">
            <v>1.03*ASERR</v>
          </cell>
          <cell r="D69" t="str">
            <v>0.00075*ASERR</v>
          </cell>
          <cell r="E69" t="str">
            <v>0.0032*ASERR</v>
          </cell>
          <cell r="F69" t="str">
            <v>0.00288*ASERR</v>
          </cell>
          <cell r="G69" t="str">
            <v>0.00243*ASERR</v>
          </cell>
        </row>
        <row r="70">
          <cell r="A70">
            <v>10200905</v>
          </cell>
          <cell r="B70" t="str">
            <v>0.00004*ASERR</v>
          </cell>
          <cell r="C70" t="str">
            <v>1.03*ASERR</v>
          </cell>
          <cell r="D70" t="str">
            <v>0.00075*ASERR</v>
          </cell>
          <cell r="E70" t="str">
            <v>0.0032*ASERR</v>
          </cell>
          <cell r="F70" t="str">
            <v>0.00288*ASERR</v>
          </cell>
          <cell r="G70" t="str">
            <v>0.00243*ASERR</v>
          </cell>
        </row>
        <row r="71">
          <cell r="A71">
            <v>10200906</v>
          </cell>
          <cell r="B71" t="str">
            <v>0.00004*ASERR</v>
          </cell>
          <cell r="C71" t="str">
            <v>1.03*ASERR</v>
          </cell>
          <cell r="D71" t="str">
            <v>0.00075*ASERR</v>
          </cell>
          <cell r="E71" t="str">
            <v>0.0032*ASERR</v>
          </cell>
          <cell r="F71" t="str">
            <v>0.00288*ASERR</v>
          </cell>
          <cell r="G71" t="str">
            <v>0.00243*ASERR</v>
          </cell>
        </row>
        <row r="72">
          <cell r="A72">
            <v>10201001</v>
          </cell>
          <cell r="B72" t="str">
            <v>0.00031*GLP</v>
          </cell>
          <cell r="C72" t="str">
            <v>2.82*GLP</v>
          </cell>
          <cell r="D72" t="str">
            <v>0.00441*GLP</v>
          </cell>
          <cell r="E72" t="str">
            <v>0.00017*GLP</v>
          </cell>
          <cell r="F72" t="str">
            <v>0.00017*GLP</v>
          </cell>
          <cell r="G72" t="str">
            <v>0.00017*GLP</v>
          </cell>
        </row>
        <row r="73">
          <cell r="A73">
            <v>10201002</v>
          </cell>
          <cell r="B73" t="str">
            <v>0.00031*BUTANO</v>
          </cell>
          <cell r="C73" t="str">
            <v>2.82*BUTANO</v>
          </cell>
          <cell r="D73" t="str">
            <v>0.00441*BUTANO</v>
          </cell>
          <cell r="E73" t="str">
            <v>0.00017*BUTANO</v>
          </cell>
          <cell r="F73" t="str">
            <v>0.00017*BUTANO</v>
          </cell>
          <cell r="G73" t="str">
            <v>0.00017*BUTANO</v>
          </cell>
        </row>
        <row r="74">
          <cell r="A74">
            <v>10201003</v>
          </cell>
          <cell r="B74" t="str">
            <v>0.00031*BUTANO</v>
          </cell>
          <cell r="C74" t="str">
            <v>2.82*BUTANO</v>
          </cell>
          <cell r="D74" t="str">
            <v>0.00441*BUTANO</v>
          </cell>
          <cell r="E74" t="str">
            <v>0.00017*BUTANO</v>
          </cell>
          <cell r="F74" t="str">
            <v>0.00017*BUTANO</v>
          </cell>
          <cell r="G74" t="str">
            <v>0.00017*BUTANO</v>
          </cell>
        </row>
        <row r="75">
          <cell r="A75">
            <v>10201201</v>
          </cell>
          <cell r="B75" t="str">
            <v>0.00004*ASERR</v>
          </cell>
          <cell r="C75" t="str">
            <v>1.03*BIOMC</v>
          </cell>
          <cell r="D75" t="str">
            <v>0.00075*ASERR</v>
          </cell>
          <cell r="E75" t="str">
            <v>0.00017*GLP</v>
          </cell>
          <cell r="F75" t="str">
            <v>0.00014*PET2</v>
          </cell>
          <cell r="G75" t="str">
            <v>0.00003*PET2</v>
          </cell>
        </row>
        <row r="76">
          <cell r="A76">
            <v>10201202</v>
          </cell>
          <cell r="B76" t="str">
            <v>0.00004*ASERR</v>
          </cell>
          <cell r="C76" t="str">
            <v>1.03*BIOMC</v>
          </cell>
          <cell r="D76" t="str">
            <v>0.00075*ASERR</v>
          </cell>
          <cell r="E76" t="str">
            <v>0.00017*GLP</v>
          </cell>
          <cell r="F76" t="str">
            <v>0.00014*PET2</v>
          </cell>
          <cell r="G76" t="str">
            <v>0.00003*PET2</v>
          </cell>
        </row>
        <row r="77">
          <cell r="A77">
            <v>10201302</v>
          </cell>
          <cell r="B77" t="str">
            <v>0.0199*ACEUS</v>
          </cell>
          <cell r="C77" t="str">
            <v>3.13*ACEUS</v>
          </cell>
          <cell r="D77" t="str">
            <v>0.00691*ACEUS</v>
          </cell>
          <cell r="E77" t="str">
            <v>0.00129*ACEUS</v>
          </cell>
          <cell r="F77" t="str">
            <v>0.00092*ACEUS</v>
          </cell>
          <cell r="G77" t="str">
            <v>0.00067*ACEUS</v>
          </cell>
        </row>
        <row r="78">
          <cell r="A78">
            <v>10201401</v>
          </cell>
          <cell r="B78" t="str">
            <v>0.00004*ASERR</v>
          </cell>
          <cell r="C78" t="str">
            <v>1.03*BIOMC</v>
          </cell>
          <cell r="D78" t="str">
            <v>0.00075*ASERR</v>
          </cell>
          <cell r="E78" t="str">
            <v>0.00017*GAHOR</v>
          </cell>
          <cell r="F78" t="str">
            <v>0.00014*PET2</v>
          </cell>
          <cell r="G78" t="str">
            <v>0.00003*PET2</v>
          </cell>
        </row>
        <row r="79">
          <cell r="A79">
            <v>20100101</v>
          </cell>
          <cell r="B79" t="str">
            <v>0.00425*PET2</v>
          </cell>
          <cell r="C79" t="str">
            <v>0.00000743*PET2</v>
          </cell>
          <cell r="D79" t="str">
            <v>0.0801*PET2</v>
          </cell>
          <cell r="E79" t="str">
            <v>0.00563*PET2</v>
          </cell>
          <cell r="F79" t="str">
            <v>0.00282*PET2</v>
          </cell>
          <cell r="G79" t="str">
            <v>0.00068*PET2</v>
          </cell>
        </row>
        <row r="80">
          <cell r="A80">
            <v>20100107</v>
          </cell>
          <cell r="B80" t="str">
            <v>0.00425*PET2</v>
          </cell>
          <cell r="C80" t="str">
            <v>0.00000743*PET2</v>
          </cell>
          <cell r="D80" t="str">
            <v>0.0801*PET2</v>
          </cell>
          <cell r="E80" t="str">
            <v>0.00563*PET2</v>
          </cell>
          <cell r="F80" t="str">
            <v>0.00282*PET2</v>
          </cell>
          <cell r="G80" t="str">
            <v>0.00068*PET2</v>
          </cell>
        </row>
        <row r="81">
          <cell r="A81">
            <v>20100108</v>
          </cell>
          <cell r="B81" t="str">
            <v>0.00425*PET2</v>
          </cell>
          <cell r="C81" t="str">
            <v>0.00000743*PET2</v>
          </cell>
          <cell r="D81" t="str">
            <v>0.0801*PET2</v>
          </cell>
          <cell r="E81" t="str">
            <v>0.00563*PET2</v>
          </cell>
          <cell r="F81" t="str">
            <v>0.00282*PET2</v>
          </cell>
          <cell r="G81" t="str">
            <v>0.00068*PET2</v>
          </cell>
        </row>
        <row r="82">
          <cell r="A82">
            <v>20100109</v>
          </cell>
          <cell r="B82" t="str">
            <v>0.00425*PET2</v>
          </cell>
          <cell r="C82" t="str">
            <v>0.00000743*PET2</v>
          </cell>
          <cell r="D82" t="str">
            <v>0.0801*PET2</v>
          </cell>
          <cell r="E82" t="str">
            <v>0.00563*PET2</v>
          </cell>
          <cell r="F82" t="str">
            <v>0.00282*PET2</v>
          </cell>
          <cell r="G82" t="str">
            <v>0.00068*PET2</v>
          </cell>
        </row>
        <row r="83">
          <cell r="A83">
            <v>20100201</v>
          </cell>
          <cell r="B83" t="str">
            <v>0.0001*GNAT</v>
          </cell>
          <cell r="C83" t="str">
            <v>2.697*GNAT</v>
          </cell>
          <cell r="D83" t="str">
            <v>0.352*GNAT</v>
          </cell>
          <cell r="E83" t="str">
            <v>0.000204*GNAT</v>
          </cell>
          <cell r="F83" t="str">
            <v>0.000204*GNAT</v>
          </cell>
          <cell r="G83" t="str">
            <v>0.000204*GNAT</v>
          </cell>
        </row>
        <row r="84">
          <cell r="A84">
            <v>20100208</v>
          </cell>
          <cell r="B84" t="str">
            <v>0.0001*GNAT</v>
          </cell>
          <cell r="C84" t="str">
            <v>2.697*GNAT</v>
          </cell>
          <cell r="D84" t="str">
            <v>0.352*GNAT</v>
          </cell>
          <cell r="E84" t="str">
            <v>0.000204*GNAT</v>
          </cell>
          <cell r="F84" t="str">
            <v>0.000204*GNAT</v>
          </cell>
          <cell r="G84" t="str">
            <v>0.000204*GNAT</v>
          </cell>
        </row>
        <row r="85">
          <cell r="A85">
            <v>20100209</v>
          </cell>
          <cell r="B85" t="str">
            <v>0.0001*GNAT</v>
          </cell>
          <cell r="C85" t="str">
            <v>2.697*GNAT</v>
          </cell>
          <cell r="D85" t="str">
            <v>0.352*GNAT</v>
          </cell>
          <cell r="E85" t="str">
            <v>0.000204*GNAT</v>
          </cell>
          <cell r="F85" t="str">
            <v>0.000204*GNAT</v>
          </cell>
          <cell r="G85" t="str">
            <v>0.000204*GNAT</v>
          </cell>
        </row>
        <row r="86">
          <cell r="A86">
            <v>20100307</v>
          </cell>
          <cell r="B86" t="str">
            <v>0.02364*PET6</v>
          </cell>
          <cell r="C86" t="str">
            <v>3.09*PET6</v>
          </cell>
          <cell r="D86" t="str">
            <v>0.00676*PET6</v>
          </cell>
          <cell r="E86" t="str">
            <v>0.00181*PET6</v>
          </cell>
          <cell r="F86" t="str">
            <v>0.00129*PET6</v>
          </cell>
          <cell r="G86" t="str">
            <v>0.00094*PET6</v>
          </cell>
        </row>
        <row r="87">
          <cell r="A87">
            <v>20200101</v>
          </cell>
          <cell r="B87" t="str">
            <v>0.00425*PET2</v>
          </cell>
          <cell r="C87" t="str">
            <v>0.00000743*PET2</v>
          </cell>
          <cell r="D87" t="str">
            <v>0.0801*PET2</v>
          </cell>
          <cell r="E87" t="str">
            <v>0.00563*PET2</v>
          </cell>
          <cell r="F87" t="str">
            <v>0.00282*PET2</v>
          </cell>
          <cell r="G87" t="str">
            <v>0.00068*PET2</v>
          </cell>
        </row>
        <row r="88">
          <cell r="A88">
            <v>20200102</v>
          </cell>
          <cell r="B88" t="str">
            <v>0.00425*PET2</v>
          </cell>
          <cell r="C88" t="str">
            <v>0.00000743*PET2</v>
          </cell>
          <cell r="D88" t="str">
            <v>0.0801*PET2</v>
          </cell>
          <cell r="E88" t="str">
            <v>0.00563*PET2</v>
          </cell>
          <cell r="F88" t="str">
            <v>0.00282*PET2</v>
          </cell>
          <cell r="G88" t="str">
            <v>0.00068*PET2</v>
          </cell>
        </row>
        <row r="89">
          <cell r="A89">
            <v>20200108</v>
          </cell>
          <cell r="B89" t="str">
            <v>0.00425*PET2</v>
          </cell>
          <cell r="C89" t="str">
            <v>0.00000743*PET2</v>
          </cell>
          <cell r="D89" t="str">
            <v>0.0801*PET2</v>
          </cell>
          <cell r="E89" t="str">
            <v>0.00563*PET2</v>
          </cell>
          <cell r="F89" t="str">
            <v>0.00282*PET2</v>
          </cell>
          <cell r="G89" t="str">
            <v>0.00068*PET2</v>
          </cell>
        </row>
        <row r="90">
          <cell r="A90">
            <v>20200109</v>
          </cell>
          <cell r="B90" t="str">
            <v>0.00425*PET2</v>
          </cell>
          <cell r="C90" t="str">
            <v>0.00000743*PET2</v>
          </cell>
          <cell r="D90" t="str">
            <v>0.0801*PET2</v>
          </cell>
          <cell r="E90" t="str">
            <v>0.00563*PET2</v>
          </cell>
          <cell r="F90" t="str">
            <v>0.00282*PET2</v>
          </cell>
          <cell r="G90" t="str">
            <v>0.00068*PET2</v>
          </cell>
        </row>
        <row r="91">
          <cell r="A91">
            <v>20200201</v>
          </cell>
          <cell r="B91" t="str">
            <v>0.0001*GNAT</v>
          </cell>
          <cell r="C91" t="str">
            <v>2.697*GNAT</v>
          </cell>
          <cell r="D91" t="str">
            <v>0.352*GNAT</v>
          </cell>
          <cell r="E91" t="str">
            <v>0.000204*GNAT</v>
          </cell>
          <cell r="F91" t="str">
            <v>0.000204*GNAT</v>
          </cell>
          <cell r="G91" t="str">
            <v>0.000204*GNAT</v>
          </cell>
        </row>
        <row r="92">
          <cell r="A92">
            <v>20200202</v>
          </cell>
          <cell r="B92" t="str">
            <v>0.0001*GNAT</v>
          </cell>
          <cell r="C92" t="str">
            <v>2.697*GNAT</v>
          </cell>
          <cell r="D92" t="str">
            <v>0.352*GNAT</v>
          </cell>
          <cell r="E92" t="str">
            <v>0.000204*GNAT</v>
          </cell>
          <cell r="F92" t="str">
            <v>0.000204*GNAT</v>
          </cell>
          <cell r="G92" t="str">
            <v>0.000204*GNAT</v>
          </cell>
        </row>
        <row r="93">
          <cell r="A93">
            <v>20200203</v>
          </cell>
          <cell r="B93" t="str">
            <v>0.0001*GNAT</v>
          </cell>
          <cell r="C93" t="str">
            <v>2.697*GNAT</v>
          </cell>
          <cell r="D93" t="str">
            <v>0.352*GNAT</v>
          </cell>
          <cell r="E93" t="str">
            <v>0.000204*GNAT</v>
          </cell>
          <cell r="F93" t="str">
            <v>0.000204*GNAT</v>
          </cell>
          <cell r="G93" t="str">
            <v>0.000204*GNAT</v>
          </cell>
        </row>
        <row r="94">
          <cell r="A94">
            <v>20200208</v>
          </cell>
          <cell r="B94" t="str">
            <v>0.0001*GNAT</v>
          </cell>
          <cell r="C94" t="str">
            <v>2.697*GNAT</v>
          </cell>
          <cell r="D94" t="str">
            <v>0.352*GNAT</v>
          </cell>
          <cell r="E94" t="str">
            <v>0.000204*GNAT</v>
          </cell>
          <cell r="F94" t="str">
            <v>0.000204*GNAT</v>
          </cell>
          <cell r="G94" t="str">
            <v>0.000204*GNAT</v>
          </cell>
        </row>
        <row r="95">
          <cell r="A95">
            <v>20200209</v>
          </cell>
          <cell r="B95" t="str">
            <v>0.0001*GNAT</v>
          </cell>
          <cell r="C95" t="str">
            <v>2.697*GNAT</v>
          </cell>
          <cell r="D95" t="str">
            <v>0.352*GNAT</v>
          </cell>
          <cell r="E95" t="str">
            <v>0.000204*GNAT</v>
          </cell>
          <cell r="F95" t="str">
            <v>0.000204*GNAT</v>
          </cell>
          <cell r="G95" t="str">
            <v>0.000204*GNAT</v>
          </cell>
        </row>
        <row r="96">
          <cell r="A96">
            <v>20200252</v>
          </cell>
          <cell r="B96" t="str">
            <v>0.0001*GNAT</v>
          </cell>
          <cell r="C96" t="str">
            <v>2.697*GNAT</v>
          </cell>
          <cell r="D96" t="str">
            <v>0.352*GNAT</v>
          </cell>
          <cell r="E96" t="str">
            <v>0.000204*GNAT</v>
          </cell>
          <cell r="F96" t="str">
            <v>0.000204*GNAT</v>
          </cell>
          <cell r="G96" t="str">
            <v>0.000204*GNAT</v>
          </cell>
        </row>
        <row r="97">
          <cell r="A97">
            <v>20200253</v>
          </cell>
          <cell r="B97" t="str">
            <v>0.0001*GNAT</v>
          </cell>
          <cell r="C97" t="str">
            <v>2.697*GNAT</v>
          </cell>
          <cell r="D97" t="str">
            <v>0.352*GNAT</v>
          </cell>
          <cell r="E97" t="str">
            <v>0.000204*GNAT</v>
          </cell>
          <cell r="F97" t="str">
            <v>0.000204*GNAT</v>
          </cell>
          <cell r="G97" t="str">
            <v>0.000204*GNAT</v>
          </cell>
        </row>
        <row r="98">
          <cell r="A98">
            <v>20200254</v>
          </cell>
          <cell r="B98" t="str">
            <v>0.0001*GNAT</v>
          </cell>
          <cell r="C98" t="str">
            <v>2.697*GNAT</v>
          </cell>
          <cell r="D98" t="str">
            <v>0.352*GNAT</v>
          </cell>
          <cell r="E98" t="str">
            <v>0.000204*GNAT</v>
          </cell>
          <cell r="F98" t="str">
            <v>0.000204*GNAT</v>
          </cell>
          <cell r="G98" t="str">
            <v>0.000204*GNAT</v>
          </cell>
        </row>
        <row r="99">
          <cell r="A99">
            <v>20200301</v>
          </cell>
          <cell r="B99" t="str">
            <v>0.0001*GNAT</v>
          </cell>
          <cell r="C99" t="str">
            <v>2.69*GNAT</v>
          </cell>
          <cell r="D99" t="str">
            <v>0.352*GNAT</v>
          </cell>
          <cell r="E99" t="str">
            <v>0.000204*GNAT</v>
          </cell>
          <cell r="F99" t="str">
            <v>0.000204*GNAT</v>
          </cell>
          <cell r="G99" t="str">
            <v>0.000204*GNAT</v>
          </cell>
        </row>
        <row r="100">
          <cell r="A100">
            <v>20200401</v>
          </cell>
          <cell r="B100" t="str">
            <v>0.00425*PET2</v>
          </cell>
          <cell r="C100" t="str">
            <v>0.00000743*PET2</v>
          </cell>
          <cell r="D100" t="str">
            <v>0.0801*PET2</v>
          </cell>
          <cell r="E100" t="str">
            <v>0.00563*PET2</v>
          </cell>
          <cell r="F100" t="str">
            <v>0.00282*PET2</v>
          </cell>
          <cell r="G100" t="str">
            <v>0.00068*PET2</v>
          </cell>
        </row>
        <row r="101">
          <cell r="A101">
            <v>20200402</v>
          </cell>
          <cell r="B101" t="str">
            <v>0.0001*GNAT</v>
          </cell>
          <cell r="C101" t="str">
            <v>0.00000743*PET2</v>
          </cell>
          <cell r="D101" t="str">
            <v>0.0801*PET2</v>
          </cell>
          <cell r="E101" t="str">
            <v>0.000204*GNAT</v>
          </cell>
          <cell r="F101" t="str">
            <v>0.000204*GNAT</v>
          </cell>
          <cell r="G101" t="str">
            <v>0.000204*GNAT</v>
          </cell>
        </row>
        <row r="102">
          <cell r="A102">
            <v>20200501</v>
          </cell>
          <cell r="B102" t="str">
            <v>0.00425*PET2</v>
          </cell>
          <cell r="C102" t="str">
            <v>0.00000743*PET2</v>
          </cell>
          <cell r="D102" t="str">
            <v>0.0801*PET2</v>
          </cell>
          <cell r="E102" t="str">
            <v>0.00563*PET2</v>
          </cell>
          <cell r="F102" t="str">
            <v>0.00282*PET2</v>
          </cell>
          <cell r="G102" t="str">
            <v>0.00068*PET2</v>
          </cell>
        </row>
        <row r="103">
          <cell r="A103">
            <v>20200902</v>
          </cell>
          <cell r="B103" t="str">
            <v>0.00425*PET2</v>
          </cell>
          <cell r="C103" t="str">
            <v>0.00000743*PET2</v>
          </cell>
          <cell r="D103" t="str">
            <v>0.0801*PET2</v>
          </cell>
          <cell r="E103" t="str">
            <v>0.00563*PET2</v>
          </cell>
          <cell r="F103" t="str">
            <v>0.00282*PET2</v>
          </cell>
          <cell r="G103" t="str">
            <v>0.00068*PET2</v>
          </cell>
        </row>
        <row r="104">
          <cell r="A104">
            <v>20300101</v>
          </cell>
          <cell r="B104" t="str">
            <v>0.00425*PET2</v>
          </cell>
          <cell r="C104" t="str">
            <v>0.00000743*PET2</v>
          </cell>
          <cell r="D104" t="str">
            <v>0.0801*PET2</v>
          </cell>
          <cell r="E104" t="str">
            <v>0.00563*PET2</v>
          </cell>
          <cell r="F104" t="str">
            <v>0.00282*PET2</v>
          </cell>
          <cell r="G104" t="str">
            <v>0.00068*PET2</v>
          </cell>
        </row>
        <row r="105">
          <cell r="A105">
            <v>20300201</v>
          </cell>
          <cell r="B105" t="str">
            <v>0.0001*GNAT</v>
          </cell>
          <cell r="C105" t="str">
            <v>2.697*GNAT</v>
          </cell>
          <cell r="D105" t="str">
            <v>0.352*GNAT</v>
          </cell>
          <cell r="E105" t="str">
            <v>0.000204*GNAT</v>
          </cell>
          <cell r="F105" t="str">
            <v>0.000204*GNAT</v>
          </cell>
          <cell r="G105" t="str">
            <v>0.000204*GNAT</v>
          </cell>
        </row>
        <row r="106">
          <cell r="A106">
            <v>20300301</v>
          </cell>
          <cell r="B106" t="str">
            <v>0.00425*PET2</v>
          </cell>
          <cell r="C106" t="str">
            <v>0.00000743*PET2</v>
          </cell>
          <cell r="D106" t="str">
            <v>0.0801*PET2</v>
          </cell>
          <cell r="E106" t="str">
            <v>0.00563*PET2</v>
          </cell>
          <cell r="F106" t="str">
            <v>0.00282*PET2</v>
          </cell>
          <cell r="G106" t="str">
            <v>0.00068*PET2</v>
          </cell>
        </row>
        <row r="107">
          <cell r="A107">
            <v>30600301</v>
          </cell>
          <cell r="B107" t="str">
            <v>0.001413*PetCrudo</v>
          </cell>
          <cell r="D107" t="str">
            <v>0.000204*PetCrudo</v>
          </cell>
          <cell r="E107" t="str">
            <v>0.000695*PetCrudo</v>
          </cell>
        </row>
        <row r="108">
          <cell r="A108">
            <v>30600401</v>
          </cell>
          <cell r="B108" t="str">
            <v>0.000077*PetCrudo</v>
          </cell>
          <cell r="D108" t="str">
            <v>0.000054*PetCrudo</v>
          </cell>
        </row>
        <row r="109">
          <cell r="A109">
            <v>30601201</v>
          </cell>
          <cell r="E109" t="str">
            <v>0.0015*PetCrudo</v>
          </cell>
        </row>
        <row r="110">
          <cell r="A110">
            <v>30602401</v>
          </cell>
          <cell r="B110" t="str">
            <v>0.002*PetCrudo</v>
          </cell>
          <cell r="D110" t="str">
            <v>0.0554*PetCrudo</v>
          </cell>
        </row>
        <row r="111">
          <cell r="A111">
            <v>30700104</v>
          </cell>
          <cell r="B111" t="str">
            <v>3.5*Celulosa</v>
          </cell>
          <cell r="E111" t="str">
            <v>50*Celulosa</v>
          </cell>
          <cell r="F111" t="str">
            <v>37.5*Celulosa</v>
          </cell>
          <cell r="G111" t="str">
            <v>26.9*Celulosa</v>
          </cell>
        </row>
        <row r="112">
          <cell r="A112">
            <v>30700105</v>
          </cell>
          <cell r="B112" t="str">
            <v>0.1*Celulosa</v>
          </cell>
          <cell r="E112" t="str">
            <v>0.1*Celulosa</v>
          </cell>
          <cell r="F112" t="str">
            <v>0.095*Celulosa</v>
          </cell>
          <cell r="G112" t="str">
            <v>0.085*Celulosa</v>
          </cell>
        </row>
        <row r="113">
          <cell r="A113">
            <v>30700106</v>
          </cell>
          <cell r="B113" t="str">
            <v>2.7*Cal</v>
          </cell>
          <cell r="C113" t="str">
            <v>1600*Cal</v>
          </cell>
          <cell r="D113" t="str">
            <v>1.6*Cal</v>
          </cell>
          <cell r="E113" t="str">
            <v>12.5*Cal</v>
          </cell>
          <cell r="F113" t="str">
            <v>12.25*Cal</v>
          </cell>
          <cell r="G113" t="str">
            <v>12*Cal</v>
          </cell>
        </row>
      </sheetData>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row r="1">
          <cell r="B1" t="str">
            <v>eqc_descripcion</v>
          </cell>
          <cell r="C1" t="str">
            <v>Material Particulado</v>
          </cell>
          <cell r="D1" t="str">
            <v>Oxidos de Nitrogeno (NOx)</v>
          </cell>
          <cell r="E1" t="str">
            <v>Oxidos de Azufre (SOx)</v>
          </cell>
          <cell r="F1" t="str">
            <v>Dioxido de Carbono</v>
          </cell>
        </row>
        <row r="2">
          <cell r="B2" t="str">
            <v>CATALIZADOR (OXIDACION CATALITICA)</v>
          </cell>
          <cell r="C2" t="str">
            <v>N/A</v>
          </cell>
          <cell r="D2">
            <v>85</v>
          </cell>
          <cell r="E2" t="str">
            <v>N/A</v>
          </cell>
          <cell r="F2" t="str">
            <v>N/A</v>
          </cell>
        </row>
        <row r="3">
          <cell r="B3" t="str">
            <v>CICLON HUMEDO</v>
          </cell>
          <cell r="C3">
            <v>80</v>
          </cell>
          <cell r="D3">
            <v>50</v>
          </cell>
          <cell r="E3">
            <v>50</v>
          </cell>
          <cell r="F3" t="str">
            <v>N/A</v>
          </cell>
        </row>
        <row r="4">
          <cell r="B4" t="str">
            <v>CICLON SECO</v>
          </cell>
          <cell r="C4">
            <v>76</v>
          </cell>
          <cell r="D4" t="str">
            <v>N/A</v>
          </cell>
          <cell r="E4" t="str">
            <v>N/A</v>
          </cell>
          <cell r="F4" t="str">
            <v>N/A</v>
          </cell>
        </row>
        <row r="5">
          <cell r="B5" t="str">
            <v>CIRCULACIÓN DE LECHO FLUIDIZADO</v>
          </cell>
          <cell r="C5" t="str">
            <v>N/A</v>
          </cell>
          <cell r="D5" t="str">
            <v>N/A</v>
          </cell>
          <cell r="E5" t="str">
            <v>N/A</v>
          </cell>
          <cell r="F5" t="str">
            <v>N/A</v>
          </cell>
        </row>
        <row r="6">
          <cell r="B6" t="str">
            <v>CONDENSADOR</v>
          </cell>
          <cell r="C6" t="str">
            <v>N/A</v>
          </cell>
          <cell r="D6" t="str">
            <v>N/A</v>
          </cell>
          <cell r="E6" t="str">
            <v>N/A</v>
          </cell>
          <cell r="F6" t="str">
            <v>N/A</v>
          </cell>
        </row>
        <row r="7">
          <cell r="B7" t="str">
            <v>DECANTADOR HUMEDO</v>
          </cell>
          <cell r="C7">
            <v>80</v>
          </cell>
          <cell r="D7" t="str">
            <v>N/A</v>
          </cell>
          <cell r="E7" t="str">
            <v>N/A</v>
          </cell>
          <cell r="F7" t="str">
            <v>N/A</v>
          </cell>
        </row>
        <row r="8">
          <cell r="B8" t="str">
            <v>DECANTADOR SECO</v>
          </cell>
          <cell r="C8">
            <v>76</v>
          </cell>
          <cell r="D8" t="str">
            <v>N/A</v>
          </cell>
          <cell r="E8" t="str">
            <v>N/A</v>
          </cell>
          <cell r="F8" t="str">
            <v>N/A</v>
          </cell>
        </row>
        <row r="9">
          <cell r="B9" t="str">
            <v>DEMISTER</v>
          </cell>
          <cell r="C9" t="str">
            <v>N/A</v>
          </cell>
          <cell r="D9" t="str">
            <v>N/A</v>
          </cell>
          <cell r="E9">
            <v>50</v>
          </cell>
          <cell r="F9" t="str">
            <v>N/A</v>
          </cell>
        </row>
        <row r="10">
          <cell r="B10" t="str">
            <v>FILTRO DE CARTUCHO</v>
          </cell>
          <cell r="C10">
            <v>95</v>
          </cell>
          <cell r="D10" t="str">
            <v>N/A</v>
          </cell>
          <cell r="E10" t="str">
            <v>N/A</v>
          </cell>
          <cell r="F10" t="str">
            <v>N/A</v>
          </cell>
        </row>
        <row r="11">
          <cell r="B11" t="str">
            <v>FILTRO DE MANGAS</v>
          </cell>
          <cell r="C11">
            <v>95</v>
          </cell>
          <cell r="D11" t="str">
            <v>N/A</v>
          </cell>
          <cell r="E11" t="str">
            <v>N/A</v>
          </cell>
          <cell r="F11" t="str">
            <v>N/A</v>
          </cell>
        </row>
        <row r="12">
          <cell r="B12" t="str">
            <v>INCINERADOR</v>
          </cell>
          <cell r="C12">
            <v>87</v>
          </cell>
          <cell r="D12" t="str">
            <v>N/A</v>
          </cell>
          <cell r="E12" t="str">
            <v>N/A</v>
          </cell>
          <cell r="F12" t="str">
            <v>N/A</v>
          </cell>
        </row>
        <row r="13">
          <cell r="B13" t="str">
            <v>INYECCION DE AMONIACO</v>
          </cell>
          <cell r="C13" t="str">
            <v>N/A</v>
          </cell>
          <cell r="D13">
            <v>95</v>
          </cell>
          <cell r="E13" t="str">
            <v>N/A</v>
          </cell>
          <cell r="F13" t="str">
            <v>N/A</v>
          </cell>
        </row>
        <row r="14">
          <cell r="B14" t="str">
            <v>INYECCION DE VAPOR O AGUA</v>
          </cell>
          <cell r="C14" t="str">
            <v>N/A</v>
          </cell>
          <cell r="D14">
            <v>94</v>
          </cell>
          <cell r="E14" t="str">
            <v>N/A</v>
          </cell>
          <cell r="F14" t="str">
            <v>N/A</v>
          </cell>
        </row>
        <row r="15">
          <cell r="B15" t="str">
            <v>LAVADOR SIMPLE (SCRUBBER)</v>
          </cell>
          <cell r="C15">
            <v>88</v>
          </cell>
          <cell r="D15">
            <v>50</v>
          </cell>
          <cell r="E15">
            <v>80</v>
          </cell>
          <cell r="F15" t="str">
            <v>N/A</v>
          </cell>
        </row>
        <row r="16">
          <cell r="B16" t="str">
            <v>LAVADOR VENTURI</v>
          </cell>
          <cell r="C16">
            <v>88</v>
          </cell>
          <cell r="D16">
            <v>94</v>
          </cell>
          <cell r="E16">
            <v>80</v>
          </cell>
          <cell r="F16" t="str">
            <v>N/A</v>
          </cell>
        </row>
        <row r="17">
          <cell r="B17" t="str">
            <v>MULTICICLON</v>
          </cell>
          <cell r="C17">
            <v>76</v>
          </cell>
          <cell r="D17" t="str">
            <v>N/A</v>
          </cell>
          <cell r="E17" t="str">
            <v>N/A</v>
          </cell>
          <cell r="F17" t="str">
            <v>N/A</v>
          </cell>
        </row>
        <row r="18">
          <cell r="B18" t="str">
            <v>PLANTA DE ACIDO</v>
          </cell>
          <cell r="C18" t="str">
            <v>N/A</v>
          </cell>
          <cell r="D18" t="str">
            <v>N/A</v>
          </cell>
          <cell r="E18">
            <v>95</v>
          </cell>
          <cell r="F18" t="str">
            <v>N/A</v>
          </cell>
        </row>
        <row r="19">
          <cell r="B19" t="str">
            <v>PRECIPITADOR ELECTROESTATICO</v>
          </cell>
          <cell r="C19">
            <v>98</v>
          </cell>
          <cell r="D19" t="str">
            <v>N/A</v>
          </cell>
          <cell r="E19" t="str">
            <v>N/A</v>
          </cell>
          <cell r="F19" t="str">
            <v>N/A</v>
          </cell>
        </row>
        <row r="20">
          <cell r="B20" t="str">
            <v>QUEMADOR CON CONTROL DE AIRE</v>
          </cell>
          <cell r="C20" t="str">
            <v>N/A</v>
          </cell>
          <cell r="D20">
            <v>28</v>
          </cell>
          <cell r="E20" t="str">
            <v>N/A</v>
          </cell>
          <cell r="F20" t="str">
            <v>N/A</v>
          </cell>
        </row>
        <row r="21">
          <cell r="B21" t="str">
            <v>RECIRCULACION DE GASES</v>
          </cell>
          <cell r="C21" t="str">
            <v>N/A</v>
          </cell>
          <cell r="D21">
            <v>52</v>
          </cell>
          <cell r="E21" t="str">
            <v>N/A</v>
          </cell>
          <cell r="F21" t="str">
            <v>N/A</v>
          </cell>
        </row>
        <row r="22">
          <cell r="B22" t="str">
            <v>TORRE DE ABSORCION</v>
          </cell>
          <cell r="C22">
            <v>50</v>
          </cell>
          <cell r="D22">
            <v>50</v>
          </cell>
          <cell r="E22">
            <v>50</v>
          </cell>
          <cell r="F22" t="str">
            <v>N/A</v>
          </cell>
        </row>
        <row r="23">
          <cell r="B23" t="str">
            <v>TORRE DE ABSORCION AGUA</v>
          </cell>
          <cell r="C23">
            <v>50</v>
          </cell>
          <cell r="D23">
            <v>50</v>
          </cell>
          <cell r="E23">
            <v>50</v>
          </cell>
          <cell r="F23" t="str">
            <v>N/A</v>
          </cell>
        </row>
        <row r="24">
          <cell r="B24" t="str">
            <v>TORRE DE ABSORCION CARBON</v>
          </cell>
          <cell r="C24">
            <v>50</v>
          </cell>
          <cell r="D24">
            <v>50</v>
          </cell>
          <cell r="E24">
            <v>50</v>
          </cell>
          <cell r="F24" t="str">
            <v>N/A</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E178"/>
  <sheetViews>
    <sheetView tabSelected="1" view="pageLayout" topLeftCell="A31" zoomScale="85" zoomScaleNormal="100" zoomScalePageLayoutView="85" workbookViewId="0">
      <selection activeCell="D32" sqref="D32"/>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70" t="s">
        <v>4</v>
      </c>
      <c r="C20" s="70"/>
      <c r="D20" s="70"/>
      <c r="E20" s="70"/>
    </row>
    <row r="21" spans="2:5" ht="15.6" customHeight="1" x14ac:dyDescent="0.3">
      <c r="B21" s="70"/>
      <c r="C21" s="70"/>
      <c r="D21" s="70"/>
      <c r="E21" s="70"/>
    </row>
    <row r="22" spans="2:5" ht="15.6" customHeight="1" x14ac:dyDescent="0.3">
      <c r="B22" s="80" t="s">
        <v>6</v>
      </c>
      <c r="C22" s="80"/>
      <c r="D22" s="80"/>
      <c r="E22" s="80"/>
    </row>
    <row r="23" spans="2:5" x14ac:dyDescent="0.3">
      <c r="B23" s="80" t="s">
        <v>7</v>
      </c>
      <c r="C23" s="80"/>
      <c r="D23" s="80"/>
      <c r="E23" s="80"/>
    </row>
    <row r="24" spans="2:5" x14ac:dyDescent="0.3">
      <c r="B24" s="10"/>
      <c r="C24" s="10"/>
      <c r="D24" s="10"/>
      <c r="E24" s="10"/>
    </row>
    <row r="25" spans="2:5" x14ac:dyDescent="0.3">
      <c r="B25" s="10"/>
      <c r="C25" s="10"/>
      <c r="D25" s="10"/>
      <c r="E25" s="10"/>
    </row>
    <row r="26" spans="2:5" x14ac:dyDescent="0.3">
      <c r="B26" s="10"/>
      <c r="C26" s="10"/>
      <c r="D26" s="10"/>
      <c r="E26" s="10"/>
    </row>
    <row r="27" spans="2:5" x14ac:dyDescent="0.3">
      <c r="B27" s="10"/>
      <c r="C27" s="80" t="s">
        <v>137</v>
      </c>
      <c r="D27" s="80"/>
      <c r="E27" s="10"/>
    </row>
    <row r="28" spans="2:5" x14ac:dyDescent="0.3">
      <c r="B28" s="10"/>
      <c r="C28" s="10"/>
      <c r="D28" s="10"/>
      <c r="E28" s="10"/>
    </row>
    <row r="29" spans="2:5" x14ac:dyDescent="0.3">
      <c r="B29" s="10"/>
      <c r="C29" s="10"/>
      <c r="D29" s="10"/>
      <c r="E29" s="10"/>
    </row>
    <row r="30" spans="2:5" x14ac:dyDescent="0.3">
      <c r="B30" s="10"/>
      <c r="C30" s="10"/>
      <c r="D30" s="10"/>
      <c r="E30" s="10"/>
    </row>
    <row r="31" spans="2:5" x14ac:dyDescent="0.3">
      <c r="B31" s="10"/>
      <c r="C31" s="10"/>
      <c r="D31" s="18"/>
      <c r="E31" s="10"/>
    </row>
    <row r="32" spans="2:5" ht="70.2" customHeight="1" x14ac:dyDescent="0.3">
      <c r="B32" s="10"/>
      <c r="C32" s="17" t="s">
        <v>51</v>
      </c>
      <c r="D32" s="19"/>
      <c r="E32" s="10"/>
    </row>
    <row r="33" spans="2:5" ht="70.2" customHeight="1" x14ac:dyDescent="0.3">
      <c r="B33" s="10"/>
      <c r="C33" s="16" t="s">
        <v>52</v>
      </c>
      <c r="D33" s="20"/>
      <c r="E33" s="10"/>
    </row>
    <row r="34" spans="2:5" ht="70.2" customHeight="1" x14ac:dyDescent="0.3">
      <c r="B34" s="10"/>
      <c r="C34" s="17" t="s">
        <v>53</v>
      </c>
      <c r="D34" s="19"/>
      <c r="E34" s="10"/>
    </row>
    <row r="35" spans="2:5" x14ac:dyDescent="0.3">
      <c r="B35" s="10"/>
      <c r="C35" s="15"/>
      <c r="D35" s="10"/>
      <c r="E35" s="10"/>
    </row>
    <row r="36" spans="2:5" x14ac:dyDescent="0.3">
      <c r="B36" s="10"/>
      <c r="C36" s="15"/>
      <c r="D36" s="10"/>
      <c r="E36" s="10"/>
    </row>
    <row r="37" spans="2:5" x14ac:dyDescent="0.3">
      <c r="B37" s="10"/>
      <c r="C37" s="15"/>
      <c r="D37" s="10"/>
      <c r="E37" s="10"/>
    </row>
    <row r="38" spans="2:5" x14ac:dyDescent="0.3">
      <c r="B38" s="10"/>
      <c r="C38" s="10"/>
      <c r="D38" s="10"/>
      <c r="E38" s="10"/>
    </row>
    <row r="39" spans="2:5" x14ac:dyDescent="0.3">
      <c r="B39" s="81" t="s">
        <v>5</v>
      </c>
      <c r="C39" s="82"/>
      <c r="D39" s="82"/>
      <c r="E39" s="83"/>
    </row>
    <row r="40" spans="2:5" ht="60" customHeight="1" x14ac:dyDescent="0.3">
      <c r="B40" s="74" t="s">
        <v>9</v>
      </c>
      <c r="C40" s="75"/>
      <c r="D40" s="75"/>
      <c r="E40" s="76"/>
    </row>
    <row r="41" spans="2:5" x14ac:dyDescent="0.3">
      <c r="B41" s="77"/>
      <c r="C41" s="78"/>
      <c r="D41" s="78"/>
      <c r="E41" s="79"/>
    </row>
    <row r="42" spans="2:5" x14ac:dyDescent="0.3">
      <c r="B42" s="94"/>
      <c r="C42" s="95"/>
      <c r="D42" s="95"/>
      <c r="E42" s="96"/>
    </row>
    <row r="43" spans="2:5" ht="14.4" customHeight="1" x14ac:dyDescent="0.3">
      <c r="B43" s="88" t="s">
        <v>8</v>
      </c>
      <c r="C43" s="89"/>
      <c r="D43" s="89"/>
      <c r="E43" s="90"/>
    </row>
    <row r="44" spans="2:5" x14ac:dyDescent="0.3">
      <c r="B44" s="88"/>
      <c r="C44" s="89"/>
      <c r="D44" s="89"/>
      <c r="E44" s="90"/>
    </row>
    <row r="45" spans="2:5" x14ac:dyDescent="0.3">
      <c r="B45" s="88"/>
      <c r="C45" s="89"/>
      <c r="D45" s="89"/>
      <c r="E45" s="90"/>
    </row>
    <row r="46" spans="2:5" x14ac:dyDescent="0.3">
      <c r="B46" s="88"/>
      <c r="C46" s="89"/>
      <c r="D46" s="89"/>
      <c r="E46" s="90"/>
    </row>
    <row r="47" spans="2:5" x14ac:dyDescent="0.3">
      <c r="B47" s="88"/>
      <c r="C47" s="89"/>
      <c r="D47" s="89"/>
      <c r="E47" s="90"/>
    </row>
    <row r="48" spans="2:5" x14ac:dyDescent="0.3">
      <c r="B48" s="88"/>
      <c r="C48" s="89"/>
      <c r="D48" s="89"/>
      <c r="E48" s="90"/>
    </row>
    <row r="49" spans="2:5" x14ac:dyDescent="0.3">
      <c r="B49" s="88"/>
      <c r="C49" s="89"/>
      <c r="D49" s="89"/>
      <c r="E49" s="90"/>
    </row>
    <row r="50" spans="2:5" x14ac:dyDescent="0.3">
      <c r="B50" s="91"/>
      <c r="C50" s="92"/>
      <c r="D50" s="92"/>
      <c r="E50" s="93"/>
    </row>
    <row r="51" spans="2:5" x14ac:dyDescent="0.3">
      <c r="B51" s="84"/>
      <c r="C51" s="84"/>
      <c r="D51" s="84"/>
      <c r="E51" s="84"/>
    </row>
    <row r="52" spans="2:5" x14ac:dyDescent="0.3">
      <c r="B52" s="85" t="s">
        <v>10</v>
      </c>
      <c r="C52" s="86"/>
      <c r="D52" s="86"/>
      <c r="E52" s="87"/>
    </row>
    <row r="53" spans="2:5" x14ac:dyDescent="0.3">
      <c r="B53" s="5" t="s">
        <v>11</v>
      </c>
      <c r="C53" s="5"/>
      <c r="D53" s="3"/>
      <c r="E53" s="22">
        <v>42726</v>
      </c>
    </row>
    <row r="54" spans="2:5" x14ac:dyDescent="0.3">
      <c r="B54" s="72" t="s">
        <v>12</v>
      </c>
      <c r="C54" s="72"/>
      <c r="D54" s="72"/>
      <c r="E54" s="23" t="s">
        <v>58</v>
      </c>
    </row>
    <row r="55" spans="2:5" x14ac:dyDescent="0.3">
      <c r="B55" s="72" t="s">
        <v>13</v>
      </c>
      <c r="C55" s="72"/>
      <c r="D55" s="72"/>
      <c r="E55" s="23" t="s">
        <v>59</v>
      </c>
    </row>
    <row r="56" spans="2:5" x14ac:dyDescent="0.3">
      <c r="B56" s="72" t="s">
        <v>14</v>
      </c>
      <c r="C56" s="72"/>
      <c r="D56" s="72"/>
      <c r="E56" s="23" t="s">
        <v>60</v>
      </c>
    </row>
    <row r="57" spans="2:5" x14ac:dyDescent="0.3">
      <c r="B57" s="72" t="s">
        <v>15</v>
      </c>
      <c r="C57" s="72"/>
      <c r="D57" s="72"/>
      <c r="E57" s="23" t="s">
        <v>61</v>
      </c>
    </row>
    <row r="58" spans="2:5" x14ac:dyDescent="0.3">
      <c r="B58" s="71" t="s">
        <v>16</v>
      </c>
      <c r="C58" s="71"/>
      <c r="D58" s="71"/>
      <c r="E58" s="23">
        <v>1</v>
      </c>
    </row>
    <row r="59" spans="2:5" x14ac:dyDescent="0.3">
      <c r="B59" s="2"/>
      <c r="C59" s="2"/>
      <c r="D59" s="2"/>
      <c r="E59" s="2"/>
    </row>
    <row r="60" spans="2:5" x14ac:dyDescent="0.3">
      <c r="B60" s="97" t="s">
        <v>17</v>
      </c>
      <c r="C60" s="97"/>
      <c r="D60" s="97"/>
      <c r="E60" s="97"/>
    </row>
    <row r="61" spans="2:5" x14ac:dyDescent="0.3">
      <c r="B61" s="72" t="s">
        <v>18</v>
      </c>
      <c r="C61" s="72"/>
      <c r="D61" s="72"/>
      <c r="E61" s="23" t="s">
        <v>62</v>
      </c>
    </row>
    <row r="62" spans="2:5" x14ac:dyDescent="0.3">
      <c r="B62" s="72" t="s">
        <v>14</v>
      </c>
      <c r="C62" s="72"/>
      <c r="D62" s="72"/>
      <c r="E62" s="23" t="s">
        <v>63</v>
      </c>
    </row>
    <row r="63" spans="2:5" x14ac:dyDescent="0.3">
      <c r="B63" s="72" t="s">
        <v>19</v>
      </c>
      <c r="C63" s="72"/>
      <c r="D63" s="72"/>
      <c r="E63" s="23">
        <v>5441788</v>
      </c>
    </row>
    <row r="64" spans="2:5" x14ac:dyDescent="0.3">
      <c r="B64" s="72" t="s">
        <v>20</v>
      </c>
      <c r="C64" s="72"/>
      <c r="D64" s="72"/>
      <c r="E64" s="23" t="s">
        <v>64</v>
      </c>
    </row>
    <row r="65" spans="2:5" x14ac:dyDescent="0.3">
      <c r="B65" s="73" t="s">
        <v>21</v>
      </c>
      <c r="C65" s="73"/>
      <c r="D65" s="73"/>
      <c r="E65" s="23">
        <v>2</v>
      </c>
    </row>
    <row r="66" spans="2:5" x14ac:dyDescent="0.3">
      <c r="B66" s="72" t="s">
        <v>22</v>
      </c>
      <c r="C66" s="72"/>
      <c r="D66" s="72"/>
      <c r="E66" s="24" t="s">
        <v>65</v>
      </c>
    </row>
    <row r="67" spans="2:5" x14ac:dyDescent="0.3">
      <c r="B67" s="72" t="s">
        <v>15</v>
      </c>
      <c r="C67" s="72"/>
      <c r="D67" s="72"/>
      <c r="E67" s="23" t="s">
        <v>61</v>
      </c>
    </row>
    <row r="68" spans="2:5" ht="28.8" x14ac:dyDescent="0.3">
      <c r="B68" s="72" t="s">
        <v>23</v>
      </c>
      <c r="C68" s="72"/>
      <c r="D68" s="72"/>
      <c r="E68" s="54" t="s">
        <v>66</v>
      </c>
    </row>
    <row r="69" spans="2:5" x14ac:dyDescent="0.3">
      <c r="B69" s="71" t="s">
        <v>24</v>
      </c>
      <c r="C69" s="71"/>
      <c r="D69" s="71"/>
      <c r="E69" s="23">
        <v>4</v>
      </c>
    </row>
    <row r="70" spans="2:5" x14ac:dyDescent="0.3">
      <c r="B70" s="71" t="s">
        <v>25</v>
      </c>
      <c r="C70" s="71"/>
      <c r="D70" s="71"/>
      <c r="E70" s="23">
        <v>0</v>
      </c>
    </row>
    <row r="71" spans="2:5" x14ac:dyDescent="0.3">
      <c r="B71" s="71" t="s">
        <v>26</v>
      </c>
      <c r="C71" s="71"/>
      <c r="D71" s="71"/>
      <c r="E71" s="23">
        <v>0</v>
      </c>
    </row>
    <row r="72" spans="2:5" x14ac:dyDescent="0.3">
      <c r="B72" s="71" t="s">
        <v>27</v>
      </c>
      <c r="C72" s="71"/>
      <c r="D72" s="71"/>
      <c r="E72" s="23">
        <f>SUM(E69:E71)</f>
        <v>4</v>
      </c>
    </row>
    <row r="74" spans="2:5" x14ac:dyDescent="0.3">
      <c r="B74" s="98" t="s">
        <v>40</v>
      </c>
      <c r="C74" s="99"/>
      <c r="D74" s="99"/>
      <c r="E74" s="100"/>
    </row>
    <row r="75" spans="2:5" x14ac:dyDescent="0.3">
      <c r="B75" s="21" t="s">
        <v>54</v>
      </c>
      <c r="C75" s="21" t="s">
        <v>55</v>
      </c>
      <c r="D75" s="21" t="s">
        <v>56</v>
      </c>
      <c r="E75" s="21" t="s">
        <v>57</v>
      </c>
    </row>
    <row r="76" spans="2:5" x14ac:dyDescent="0.3">
      <c r="B76" s="55"/>
      <c r="C76" s="55"/>
      <c r="D76" s="55"/>
      <c r="E76" s="55"/>
    </row>
    <row r="87" spans="2:5" ht="15.6" x14ac:dyDescent="0.3">
      <c r="B87" s="70" t="s">
        <v>4</v>
      </c>
      <c r="C87" s="70"/>
      <c r="D87" s="70"/>
      <c r="E87" s="70"/>
    </row>
    <row r="88" spans="2:5" x14ac:dyDescent="0.3">
      <c r="B88" s="7" t="s">
        <v>47</v>
      </c>
      <c r="C88" s="8"/>
      <c r="D88" s="9"/>
      <c r="E88" s="6" t="s">
        <v>67</v>
      </c>
    </row>
    <row r="89" spans="2:5" x14ac:dyDescent="0.3">
      <c r="B89" s="58" t="s">
        <v>45</v>
      </c>
      <c r="C89" s="59"/>
      <c r="D89" s="60"/>
      <c r="E89" s="25" t="s">
        <v>68</v>
      </c>
    </row>
    <row r="90" spans="2:5" x14ac:dyDescent="0.3">
      <c r="B90" s="58" t="s">
        <v>28</v>
      </c>
      <c r="C90" s="59"/>
      <c r="D90" s="60"/>
      <c r="E90" s="25" t="s">
        <v>69</v>
      </c>
    </row>
    <row r="91" spans="2:5" x14ac:dyDescent="0.3">
      <c r="B91" s="64" t="s">
        <v>46</v>
      </c>
      <c r="C91" s="65"/>
      <c r="D91" s="66"/>
      <c r="E91" s="26" t="s">
        <v>70</v>
      </c>
    </row>
    <row r="92" spans="2:5" x14ac:dyDescent="0.3">
      <c r="B92" s="67" t="s">
        <v>29</v>
      </c>
      <c r="C92" s="68"/>
      <c r="D92" s="69"/>
      <c r="E92" s="27">
        <v>10200501</v>
      </c>
    </row>
    <row r="93" spans="2:5" ht="14.4" customHeight="1" x14ac:dyDescent="0.3">
      <c r="B93" s="64" t="s">
        <v>30</v>
      </c>
      <c r="C93" s="65"/>
      <c r="D93" s="66"/>
      <c r="E93" s="28" t="s">
        <v>71</v>
      </c>
    </row>
    <row r="94" spans="2:5" x14ac:dyDescent="0.3">
      <c r="B94" s="58" t="s">
        <v>3</v>
      </c>
      <c r="C94" s="59"/>
      <c r="D94" s="60"/>
      <c r="E94" s="26" t="s">
        <v>72</v>
      </c>
    </row>
    <row r="95" spans="2:5" x14ac:dyDescent="0.3">
      <c r="B95" s="58" t="s">
        <v>31</v>
      </c>
      <c r="C95" s="59"/>
      <c r="D95" s="60"/>
      <c r="E95" s="26">
        <v>1998</v>
      </c>
    </row>
    <row r="96" spans="2:5" x14ac:dyDescent="0.3">
      <c r="B96" s="58" t="s">
        <v>32</v>
      </c>
      <c r="C96" s="59"/>
      <c r="D96" s="60"/>
      <c r="E96" s="26">
        <v>1998</v>
      </c>
    </row>
    <row r="97" spans="2:5" x14ac:dyDescent="0.3">
      <c r="B97" s="58" t="s">
        <v>33</v>
      </c>
      <c r="C97" s="59"/>
      <c r="D97" s="60"/>
      <c r="E97" s="26" t="s">
        <v>73</v>
      </c>
    </row>
    <row r="98" spans="2:5" x14ac:dyDescent="0.3">
      <c r="B98" s="58" t="s">
        <v>34</v>
      </c>
      <c r="C98" s="59"/>
      <c r="D98" s="60"/>
      <c r="E98" s="23" t="s">
        <v>74</v>
      </c>
    </row>
    <row r="99" spans="2:5" x14ac:dyDescent="0.3">
      <c r="B99" s="61" t="s">
        <v>35</v>
      </c>
      <c r="C99" s="62"/>
      <c r="D99" s="63"/>
      <c r="E99" s="23" t="s">
        <v>74</v>
      </c>
    </row>
    <row r="100" spans="2:5" x14ac:dyDescent="0.3">
      <c r="B100" s="64" t="s">
        <v>36</v>
      </c>
      <c r="C100" s="65"/>
      <c r="D100" s="66"/>
      <c r="E100" s="23" t="s">
        <v>74</v>
      </c>
    </row>
    <row r="101" spans="2:5" x14ac:dyDescent="0.3">
      <c r="B101" s="64" t="s">
        <v>37</v>
      </c>
      <c r="C101" s="65"/>
      <c r="D101" s="66"/>
      <c r="E101" s="26">
        <v>41.83</v>
      </c>
    </row>
    <row r="102" spans="2:5" x14ac:dyDescent="0.3">
      <c r="B102" s="64" t="s">
        <v>38</v>
      </c>
      <c r="C102" s="65"/>
      <c r="D102" s="66"/>
      <c r="E102" s="26">
        <v>50</v>
      </c>
    </row>
    <row r="103" spans="2:5" x14ac:dyDescent="0.3">
      <c r="B103" s="64" t="s">
        <v>39</v>
      </c>
      <c r="C103" s="65"/>
      <c r="D103" s="66"/>
      <c r="E103" s="29" t="s">
        <v>75</v>
      </c>
    </row>
    <row r="104" spans="2:5" x14ac:dyDescent="0.3">
      <c r="B104" s="58" t="s">
        <v>41</v>
      </c>
      <c r="C104" s="59"/>
      <c r="D104" s="60"/>
      <c r="E104" s="23" t="s">
        <v>74</v>
      </c>
    </row>
    <row r="105" spans="2:5" x14ac:dyDescent="0.3">
      <c r="B105" s="58" t="s">
        <v>42</v>
      </c>
      <c r="C105" s="59"/>
      <c r="D105" s="60"/>
      <c r="E105" s="23" t="s">
        <v>74</v>
      </c>
    </row>
    <row r="106" spans="2:5" x14ac:dyDescent="0.3">
      <c r="B106" s="58" t="s">
        <v>43</v>
      </c>
      <c r="C106" s="59"/>
      <c r="D106" s="60"/>
      <c r="E106" s="23" t="s">
        <v>74</v>
      </c>
    </row>
    <row r="107" spans="2:5" x14ac:dyDescent="0.3">
      <c r="B107" s="58" t="s">
        <v>44</v>
      </c>
      <c r="C107" s="59"/>
      <c r="D107" s="60"/>
      <c r="E107" s="23" t="s">
        <v>74</v>
      </c>
    </row>
    <row r="112" spans="2:5" x14ac:dyDescent="0.3">
      <c r="B112" s="7" t="s">
        <v>47</v>
      </c>
      <c r="C112" s="8"/>
      <c r="D112" s="9"/>
      <c r="E112" s="6" t="s">
        <v>78</v>
      </c>
    </row>
    <row r="113" spans="2:5" x14ac:dyDescent="0.3">
      <c r="B113" s="58" t="s">
        <v>45</v>
      </c>
      <c r="C113" s="59"/>
      <c r="D113" s="60"/>
      <c r="E113" s="30" t="s">
        <v>68</v>
      </c>
    </row>
    <row r="114" spans="2:5" x14ac:dyDescent="0.3">
      <c r="B114" s="58" t="s">
        <v>28</v>
      </c>
      <c r="C114" s="59"/>
      <c r="D114" s="60"/>
      <c r="E114" s="30" t="s">
        <v>79</v>
      </c>
    </row>
    <row r="115" spans="2:5" x14ac:dyDescent="0.3">
      <c r="B115" s="64" t="s">
        <v>46</v>
      </c>
      <c r="C115" s="65"/>
      <c r="D115" s="66"/>
      <c r="E115" s="28" t="s">
        <v>80</v>
      </c>
    </row>
    <row r="116" spans="2:5" x14ac:dyDescent="0.3">
      <c r="B116" s="67" t="s">
        <v>29</v>
      </c>
      <c r="C116" s="68"/>
      <c r="D116" s="69"/>
      <c r="E116" s="27">
        <v>10200501</v>
      </c>
    </row>
    <row r="117" spans="2:5" x14ac:dyDescent="0.3">
      <c r="B117" s="64" t="s">
        <v>30</v>
      </c>
      <c r="C117" s="65"/>
      <c r="D117" s="66"/>
      <c r="E117" s="28" t="s">
        <v>71</v>
      </c>
    </row>
    <row r="118" spans="2:5" x14ac:dyDescent="0.3">
      <c r="B118" s="58" t="s">
        <v>3</v>
      </c>
      <c r="C118" s="59"/>
      <c r="D118" s="60"/>
      <c r="E118" s="28" t="s">
        <v>81</v>
      </c>
    </row>
    <row r="119" spans="2:5" x14ac:dyDescent="0.3">
      <c r="B119" s="58" t="s">
        <v>31</v>
      </c>
      <c r="C119" s="59"/>
      <c r="D119" s="60"/>
      <c r="E119" s="28">
        <v>2001</v>
      </c>
    </row>
    <row r="120" spans="2:5" x14ac:dyDescent="0.3">
      <c r="B120" s="58" t="s">
        <v>32</v>
      </c>
      <c r="C120" s="59"/>
      <c r="D120" s="60"/>
      <c r="E120" s="28">
        <v>2001</v>
      </c>
    </row>
    <row r="121" spans="2:5" x14ac:dyDescent="0.3">
      <c r="B121" s="58" t="s">
        <v>33</v>
      </c>
      <c r="C121" s="59"/>
      <c r="D121" s="60"/>
      <c r="E121" s="26" t="s">
        <v>73</v>
      </c>
    </row>
    <row r="122" spans="2:5" x14ac:dyDescent="0.3">
      <c r="B122" s="58" t="s">
        <v>34</v>
      </c>
      <c r="C122" s="59"/>
      <c r="D122" s="60"/>
      <c r="E122" s="23" t="s">
        <v>74</v>
      </c>
    </row>
    <row r="123" spans="2:5" x14ac:dyDescent="0.3">
      <c r="B123" s="61" t="s">
        <v>35</v>
      </c>
      <c r="C123" s="62"/>
      <c r="D123" s="63"/>
      <c r="E123" s="23" t="s">
        <v>74</v>
      </c>
    </row>
    <row r="124" spans="2:5" x14ac:dyDescent="0.3">
      <c r="B124" s="64" t="s">
        <v>36</v>
      </c>
      <c r="C124" s="65"/>
      <c r="D124" s="66"/>
      <c r="E124" s="23" t="s">
        <v>74</v>
      </c>
    </row>
    <row r="125" spans="2:5" x14ac:dyDescent="0.3">
      <c r="B125" s="64" t="s">
        <v>37</v>
      </c>
      <c r="C125" s="65"/>
      <c r="D125" s="66"/>
      <c r="E125" s="28">
        <v>5.76</v>
      </c>
    </row>
    <row r="126" spans="2:5" x14ac:dyDescent="0.3">
      <c r="B126" s="64" t="s">
        <v>38</v>
      </c>
      <c r="C126" s="65"/>
      <c r="D126" s="66"/>
      <c r="E126" s="28">
        <v>8</v>
      </c>
    </row>
    <row r="127" spans="2:5" x14ac:dyDescent="0.3">
      <c r="B127" s="64" t="s">
        <v>39</v>
      </c>
      <c r="C127" s="65"/>
      <c r="D127" s="66"/>
      <c r="E127" s="29" t="s">
        <v>75</v>
      </c>
    </row>
    <row r="128" spans="2:5" x14ac:dyDescent="0.3">
      <c r="B128" s="58" t="s">
        <v>41</v>
      </c>
      <c r="C128" s="59"/>
      <c r="D128" s="60"/>
      <c r="E128" s="23" t="s">
        <v>74</v>
      </c>
    </row>
    <row r="129" spans="2:5" x14ac:dyDescent="0.3">
      <c r="B129" s="58" t="s">
        <v>42</v>
      </c>
      <c r="C129" s="59"/>
      <c r="D129" s="60"/>
      <c r="E129" s="23" t="s">
        <v>74</v>
      </c>
    </row>
    <row r="130" spans="2:5" x14ac:dyDescent="0.3">
      <c r="B130" s="58" t="s">
        <v>43</v>
      </c>
      <c r="C130" s="59"/>
      <c r="D130" s="60"/>
      <c r="E130" s="23" t="s">
        <v>74</v>
      </c>
    </row>
    <row r="131" spans="2:5" x14ac:dyDescent="0.3">
      <c r="B131" s="58" t="s">
        <v>44</v>
      </c>
      <c r="C131" s="59"/>
      <c r="D131" s="60"/>
      <c r="E131" s="23" t="s">
        <v>74</v>
      </c>
    </row>
    <row r="134" spans="2:5" ht="15.6" x14ac:dyDescent="0.3">
      <c r="B134" s="70" t="s">
        <v>4</v>
      </c>
      <c r="C134" s="70"/>
      <c r="D134" s="70"/>
      <c r="E134" s="70"/>
    </row>
    <row r="135" spans="2:5" x14ac:dyDescent="0.3">
      <c r="B135" s="7" t="s">
        <v>47</v>
      </c>
      <c r="C135" s="8"/>
      <c r="D135" s="9"/>
      <c r="E135" s="6" t="s">
        <v>77</v>
      </c>
    </row>
    <row r="136" spans="2:5" x14ac:dyDescent="0.3">
      <c r="B136" s="58" t="s">
        <v>45</v>
      </c>
      <c r="C136" s="59"/>
      <c r="D136" s="60"/>
      <c r="E136" s="30" t="s">
        <v>68</v>
      </c>
    </row>
    <row r="137" spans="2:5" x14ac:dyDescent="0.3">
      <c r="B137" s="58" t="s">
        <v>28</v>
      </c>
      <c r="C137" s="59"/>
      <c r="D137" s="60"/>
      <c r="E137" s="30" t="s">
        <v>82</v>
      </c>
    </row>
    <row r="138" spans="2:5" x14ac:dyDescent="0.3">
      <c r="B138" s="64" t="s">
        <v>46</v>
      </c>
      <c r="C138" s="65"/>
      <c r="D138" s="66"/>
      <c r="E138" s="28" t="s">
        <v>83</v>
      </c>
    </row>
    <row r="139" spans="2:5" x14ac:dyDescent="0.3">
      <c r="B139" s="67" t="s">
        <v>29</v>
      </c>
      <c r="C139" s="68"/>
      <c r="D139" s="69"/>
      <c r="E139" s="27">
        <v>10200501</v>
      </c>
    </row>
    <row r="140" spans="2:5" x14ac:dyDescent="0.3">
      <c r="B140" s="64" t="s">
        <v>30</v>
      </c>
      <c r="C140" s="65"/>
      <c r="D140" s="66"/>
      <c r="E140" s="28" t="s">
        <v>71</v>
      </c>
    </row>
    <row r="141" spans="2:5" x14ac:dyDescent="0.3">
      <c r="B141" s="58" t="s">
        <v>3</v>
      </c>
      <c r="C141" s="59"/>
      <c r="D141" s="60"/>
      <c r="E141" s="28" t="s">
        <v>84</v>
      </c>
    </row>
    <row r="142" spans="2:5" x14ac:dyDescent="0.3">
      <c r="B142" s="58" t="s">
        <v>31</v>
      </c>
      <c r="C142" s="59"/>
      <c r="D142" s="60"/>
      <c r="E142" s="28">
        <v>1980</v>
      </c>
    </row>
    <row r="143" spans="2:5" x14ac:dyDescent="0.3">
      <c r="B143" s="58" t="s">
        <v>32</v>
      </c>
      <c r="C143" s="59"/>
      <c r="D143" s="60"/>
      <c r="E143" s="28">
        <v>1980</v>
      </c>
    </row>
    <row r="144" spans="2:5" x14ac:dyDescent="0.3">
      <c r="B144" s="58" t="s">
        <v>33</v>
      </c>
      <c r="C144" s="59"/>
      <c r="D144" s="60"/>
      <c r="E144" s="26" t="s">
        <v>73</v>
      </c>
    </row>
    <row r="145" spans="2:5" x14ac:dyDescent="0.3">
      <c r="B145" s="58" t="s">
        <v>34</v>
      </c>
      <c r="C145" s="59"/>
      <c r="D145" s="60"/>
      <c r="E145" s="23" t="s">
        <v>74</v>
      </c>
    </row>
    <row r="146" spans="2:5" x14ac:dyDescent="0.3">
      <c r="B146" s="61" t="s">
        <v>35</v>
      </c>
      <c r="C146" s="62"/>
      <c r="D146" s="63"/>
      <c r="E146" s="23" t="s">
        <v>74</v>
      </c>
    </row>
    <row r="147" spans="2:5" x14ac:dyDescent="0.3">
      <c r="B147" s="64" t="s">
        <v>36</v>
      </c>
      <c r="C147" s="65"/>
      <c r="D147" s="66"/>
      <c r="E147" s="23" t="s">
        <v>74</v>
      </c>
    </row>
    <row r="148" spans="2:5" x14ac:dyDescent="0.3">
      <c r="B148" s="64" t="s">
        <v>37</v>
      </c>
      <c r="C148" s="65"/>
      <c r="D148" s="66"/>
      <c r="E148" s="28">
        <v>5.88</v>
      </c>
    </row>
    <row r="149" spans="2:5" x14ac:dyDescent="0.3">
      <c r="B149" s="64" t="s">
        <v>38</v>
      </c>
      <c r="C149" s="65"/>
      <c r="D149" s="66"/>
      <c r="E149" s="28">
        <v>7.5</v>
      </c>
    </row>
    <row r="150" spans="2:5" x14ac:dyDescent="0.3">
      <c r="B150" s="64" t="s">
        <v>39</v>
      </c>
      <c r="C150" s="65"/>
      <c r="D150" s="66"/>
      <c r="E150" s="29" t="s">
        <v>75</v>
      </c>
    </row>
    <row r="151" spans="2:5" x14ac:dyDescent="0.3">
      <c r="B151" s="58" t="s">
        <v>41</v>
      </c>
      <c r="C151" s="59"/>
      <c r="D151" s="60"/>
      <c r="E151" s="23" t="s">
        <v>74</v>
      </c>
    </row>
    <row r="152" spans="2:5" x14ac:dyDescent="0.3">
      <c r="B152" s="58" t="s">
        <v>42</v>
      </c>
      <c r="C152" s="59"/>
      <c r="D152" s="60"/>
      <c r="E152" s="23" t="s">
        <v>74</v>
      </c>
    </row>
    <row r="153" spans="2:5" x14ac:dyDescent="0.3">
      <c r="B153" s="58" t="s">
        <v>43</v>
      </c>
      <c r="C153" s="59"/>
      <c r="D153" s="60"/>
      <c r="E153" s="23" t="s">
        <v>74</v>
      </c>
    </row>
    <row r="154" spans="2:5" x14ac:dyDescent="0.3">
      <c r="B154" s="58" t="s">
        <v>44</v>
      </c>
      <c r="C154" s="59"/>
      <c r="D154" s="60"/>
      <c r="E154" s="23" t="s">
        <v>74</v>
      </c>
    </row>
    <row r="155" spans="2:5" x14ac:dyDescent="0.3">
      <c r="B155" s="56"/>
      <c r="C155" s="56"/>
      <c r="D155" s="56"/>
      <c r="E155" s="57"/>
    </row>
    <row r="156" spans="2:5" x14ac:dyDescent="0.3">
      <c r="B156" s="56"/>
      <c r="C156" s="56"/>
      <c r="D156" s="56"/>
      <c r="E156" s="57"/>
    </row>
    <row r="157" spans="2:5" x14ac:dyDescent="0.3">
      <c r="B157" s="56"/>
      <c r="C157" s="56"/>
      <c r="D157" s="56"/>
      <c r="E157" s="57"/>
    </row>
    <row r="159" spans="2:5" x14ac:dyDescent="0.3">
      <c r="B159" s="7" t="s">
        <v>47</v>
      </c>
      <c r="C159" s="8"/>
      <c r="D159" s="9"/>
      <c r="E159" s="6" t="s">
        <v>76</v>
      </c>
    </row>
    <row r="160" spans="2:5" x14ac:dyDescent="0.3">
      <c r="B160" s="58" t="s">
        <v>45</v>
      </c>
      <c r="C160" s="59"/>
      <c r="D160" s="60"/>
      <c r="E160" s="30" t="s">
        <v>68</v>
      </c>
    </row>
    <row r="161" spans="2:5" x14ac:dyDescent="0.3">
      <c r="B161" s="58" t="s">
        <v>28</v>
      </c>
      <c r="C161" s="59"/>
      <c r="D161" s="60"/>
      <c r="E161" s="30" t="s">
        <v>85</v>
      </c>
    </row>
    <row r="162" spans="2:5" x14ac:dyDescent="0.3">
      <c r="B162" s="64" t="s">
        <v>46</v>
      </c>
      <c r="C162" s="65"/>
      <c r="D162" s="66"/>
      <c r="E162" s="28" t="s">
        <v>86</v>
      </c>
    </row>
    <row r="163" spans="2:5" x14ac:dyDescent="0.3">
      <c r="B163" s="67" t="s">
        <v>29</v>
      </c>
      <c r="C163" s="68"/>
      <c r="D163" s="69"/>
      <c r="E163" s="27">
        <v>10200501</v>
      </c>
    </row>
    <row r="164" spans="2:5" x14ac:dyDescent="0.3">
      <c r="B164" s="64" t="s">
        <v>30</v>
      </c>
      <c r="C164" s="65"/>
      <c r="D164" s="66"/>
      <c r="E164" s="28" t="s">
        <v>87</v>
      </c>
    </row>
    <row r="165" spans="2:5" x14ac:dyDescent="0.3">
      <c r="B165" s="58" t="s">
        <v>3</v>
      </c>
      <c r="C165" s="59"/>
      <c r="D165" s="60"/>
      <c r="E165" s="28" t="s">
        <v>81</v>
      </c>
    </row>
    <row r="166" spans="2:5" x14ac:dyDescent="0.3">
      <c r="B166" s="58" t="s">
        <v>31</v>
      </c>
      <c r="C166" s="59"/>
      <c r="D166" s="60"/>
      <c r="E166" s="28">
        <v>2006</v>
      </c>
    </row>
    <row r="167" spans="2:5" x14ac:dyDescent="0.3">
      <c r="B167" s="58" t="s">
        <v>32</v>
      </c>
      <c r="C167" s="59"/>
      <c r="D167" s="60"/>
      <c r="E167" s="28">
        <v>2006</v>
      </c>
    </row>
    <row r="168" spans="2:5" x14ac:dyDescent="0.3">
      <c r="B168" s="58" t="s">
        <v>33</v>
      </c>
      <c r="C168" s="59"/>
      <c r="D168" s="60"/>
      <c r="E168" s="26" t="s">
        <v>73</v>
      </c>
    </row>
    <row r="169" spans="2:5" x14ac:dyDescent="0.3">
      <c r="B169" s="58" t="s">
        <v>34</v>
      </c>
      <c r="C169" s="59"/>
      <c r="D169" s="60"/>
      <c r="E169" s="23" t="s">
        <v>74</v>
      </c>
    </row>
    <row r="170" spans="2:5" x14ac:dyDescent="0.3">
      <c r="B170" s="61" t="s">
        <v>35</v>
      </c>
      <c r="C170" s="62"/>
      <c r="D170" s="63"/>
      <c r="E170" s="23" t="s">
        <v>74</v>
      </c>
    </row>
    <row r="171" spans="2:5" x14ac:dyDescent="0.3">
      <c r="B171" s="64" t="s">
        <v>36</v>
      </c>
      <c r="C171" s="65"/>
      <c r="D171" s="66"/>
      <c r="E171" s="23" t="s">
        <v>74</v>
      </c>
    </row>
    <row r="172" spans="2:5" x14ac:dyDescent="0.3">
      <c r="B172" s="64" t="s">
        <v>37</v>
      </c>
      <c r="C172" s="65"/>
      <c r="D172" s="66"/>
      <c r="E172" s="26">
        <v>41.83</v>
      </c>
    </row>
    <row r="173" spans="2:5" x14ac:dyDescent="0.3">
      <c r="B173" s="64" t="s">
        <v>38</v>
      </c>
      <c r="C173" s="65"/>
      <c r="D173" s="66"/>
      <c r="E173" s="28">
        <v>7.53</v>
      </c>
    </row>
    <row r="174" spans="2:5" x14ac:dyDescent="0.3">
      <c r="B174" s="64" t="s">
        <v>39</v>
      </c>
      <c r="C174" s="65"/>
      <c r="D174" s="66"/>
      <c r="E174" s="28">
        <v>8.6259999999999994</v>
      </c>
    </row>
    <row r="175" spans="2:5" x14ac:dyDescent="0.3">
      <c r="B175" s="58" t="s">
        <v>41</v>
      </c>
      <c r="C175" s="59"/>
      <c r="D175" s="60"/>
      <c r="E175" s="23" t="s">
        <v>74</v>
      </c>
    </row>
    <row r="176" spans="2:5" x14ac:dyDescent="0.3">
      <c r="B176" s="58" t="s">
        <v>42</v>
      </c>
      <c r="C176" s="59"/>
      <c r="D176" s="60"/>
      <c r="E176" s="23" t="s">
        <v>74</v>
      </c>
    </row>
    <row r="177" spans="2:5" x14ac:dyDescent="0.3">
      <c r="B177" s="58" t="s">
        <v>43</v>
      </c>
      <c r="C177" s="59"/>
      <c r="D177" s="60"/>
      <c r="E177" s="23" t="s">
        <v>74</v>
      </c>
    </row>
    <row r="178" spans="2:5" x14ac:dyDescent="0.3">
      <c r="B178" s="58" t="s">
        <v>44</v>
      </c>
      <c r="C178" s="59"/>
      <c r="D178" s="60"/>
      <c r="E178" s="23" t="s">
        <v>74</v>
      </c>
    </row>
  </sheetData>
  <mergeCells count="108">
    <mergeCell ref="B125:D125"/>
    <mergeCell ref="B126:D126"/>
    <mergeCell ref="B87:E87"/>
    <mergeCell ref="B107:D107"/>
    <mergeCell ref="B95:D95"/>
    <mergeCell ref="B99:D99"/>
    <mergeCell ref="B98:D98"/>
    <mergeCell ref="B57:D57"/>
    <mergeCell ref="B58:D58"/>
    <mergeCell ref="B51:E51"/>
    <mergeCell ref="B52:E52"/>
    <mergeCell ref="B43:E50"/>
    <mergeCell ref="B42:E42"/>
    <mergeCell ref="B60:E60"/>
    <mergeCell ref="B61:D61"/>
    <mergeCell ref="B97:D97"/>
    <mergeCell ref="B96:D96"/>
    <mergeCell ref="B89:D89"/>
    <mergeCell ref="B74:E74"/>
    <mergeCell ref="B20:E20"/>
    <mergeCell ref="B21:E21"/>
    <mergeCell ref="B40:E41"/>
    <mergeCell ref="B22:E22"/>
    <mergeCell ref="B23:E23"/>
    <mergeCell ref="B39:E39"/>
    <mergeCell ref="B54:D54"/>
    <mergeCell ref="B55:D55"/>
    <mergeCell ref="B56:D56"/>
    <mergeCell ref="C27:D27"/>
    <mergeCell ref="B63:D63"/>
    <mergeCell ref="B62:D62"/>
    <mergeCell ref="B65:D65"/>
    <mergeCell ref="B67:D67"/>
    <mergeCell ref="B68:D68"/>
    <mergeCell ref="B69:D69"/>
    <mergeCell ref="B106:D106"/>
    <mergeCell ref="B90:D90"/>
    <mergeCell ref="B91:D91"/>
    <mergeCell ref="B94:D94"/>
    <mergeCell ref="B93:D93"/>
    <mergeCell ref="B92:D92"/>
    <mergeCell ref="B101:D101"/>
    <mergeCell ref="B102:D102"/>
    <mergeCell ref="B103:D103"/>
    <mergeCell ref="B100:D100"/>
    <mergeCell ref="B104:D104"/>
    <mergeCell ref="B105:D105"/>
    <mergeCell ref="B137:D137"/>
    <mergeCell ref="B138:D138"/>
    <mergeCell ref="B139:D139"/>
    <mergeCell ref="B140:D140"/>
    <mergeCell ref="B72:D72"/>
    <mergeCell ref="B71:D71"/>
    <mergeCell ref="B70:D70"/>
    <mergeCell ref="B66:D66"/>
    <mergeCell ref="B64:D64"/>
    <mergeCell ref="B127:D127"/>
    <mergeCell ref="B128:D128"/>
    <mergeCell ref="B129:D129"/>
    <mergeCell ref="B119:D119"/>
    <mergeCell ref="B120:D120"/>
    <mergeCell ref="B121:D121"/>
    <mergeCell ref="B122:D122"/>
    <mergeCell ref="B123:D123"/>
    <mergeCell ref="B124:D124"/>
    <mergeCell ref="B113:D113"/>
    <mergeCell ref="B114:D114"/>
    <mergeCell ref="B115:D115"/>
    <mergeCell ref="B116:D116"/>
    <mergeCell ref="B117:D117"/>
    <mergeCell ref="B118:D118"/>
    <mergeCell ref="B153:D153"/>
    <mergeCell ref="B154:D154"/>
    <mergeCell ref="B160:D160"/>
    <mergeCell ref="B161:D161"/>
    <mergeCell ref="B162:D162"/>
    <mergeCell ref="B163:D163"/>
    <mergeCell ref="B164:D164"/>
    <mergeCell ref="B165:D165"/>
    <mergeCell ref="B130:D130"/>
    <mergeCell ref="B131:D131"/>
    <mergeCell ref="B134:E134"/>
    <mergeCell ref="B147:D147"/>
    <mergeCell ref="B148:D148"/>
    <mergeCell ref="B149:D149"/>
    <mergeCell ref="B150:D150"/>
    <mergeCell ref="B151:D151"/>
    <mergeCell ref="B152:D152"/>
    <mergeCell ref="B141:D141"/>
    <mergeCell ref="B142:D142"/>
    <mergeCell ref="B143:D143"/>
    <mergeCell ref="B144:D144"/>
    <mergeCell ref="B145:D145"/>
    <mergeCell ref="B146:D146"/>
    <mergeCell ref="B136:D136"/>
    <mergeCell ref="B175:D175"/>
    <mergeCell ref="B176:D176"/>
    <mergeCell ref="B177:D177"/>
    <mergeCell ref="B178:D178"/>
    <mergeCell ref="B166:D166"/>
    <mergeCell ref="B167:D167"/>
    <mergeCell ref="B168:D168"/>
    <mergeCell ref="B169:D169"/>
    <mergeCell ref="B170:D170"/>
    <mergeCell ref="B171:D171"/>
    <mergeCell ref="B172:D172"/>
    <mergeCell ref="B173:D173"/>
    <mergeCell ref="B174:D174"/>
  </mergeCells>
  <dataValidations disablePrompts="1" count="6">
    <dataValidation operator="greaterThan" allowBlank="1" showInputMessage="1" showErrorMessage="1" sqref="E53"/>
    <dataValidation type="list" allowBlank="1" showInputMessage="1" showErrorMessage="1" sqref="E58 E69:E71">
      <formula1>N°</formula1>
    </dataValidation>
    <dataValidation type="whole" operator="greaterThanOrEqual" allowBlank="1" showInputMessage="1" showErrorMessage="1" sqref="E72">
      <formula1>0</formula1>
    </dataValidation>
    <dataValidation type="whole" operator="greaterThan" allowBlank="1" showInputMessage="1" showErrorMessage="1" sqref="E95 E142 E119 E166">
      <formula1>0</formula1>
    </dataValidation>
    <dataValidation type="list" allowBlank="1" showInputMessage="1" showErrorMessage="1" sqref="E89 E136 E113 E160">
      <formula1>TIPO_FUENTE</formula1>
    </dataValidation>
    <dataValidation type="decimal" operator="greaterThanOrEqual" allowBlank="1" showInputMessage="1" showErrorMessage="1" sqref="E101:E102 E148:E149 E125:E126 E172:E174">
      <formula1>0</formula1>
    </dataValidation>
  </dataValidations>
  <pageMargins left="0.7" right="0.7" top="0.75" bottom="0.75" header="0.3" footer="0.3"/>
  <pageSetup scale="94" orientation="portrait" verticalDpi="0" r:id="rId1"/>
  <headerFooter differentFirst="1">
    <oddHeader>&amp;L&amp;G&amp;C
Expediente: DFZ-2016-4982-II-LEY-EI&amp;R&amp;G</oddHeader>
    <oddFooter>&amp;R&amp;P</oddFooter>
    <firstHeader>&amp;C&amp;G</firstHeader>
  </headerFooter>
  <rowBreaks count="1" manualBreakCount="1">
    <brk id="38" max="16383" man="1"/>
  </rowBreaks>
  <legacyDrawing r:id="rId2"/>
  <legacyDrawingHF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'[2]ALT. 10'!#REF!</xm:f>
          </x14:formula1>
          <xm:sqref>E92 E139 E116 E163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41"/>
  <sheetViews>
    <sheetView view="pageLayout" zoomScaleNormal="100" workbookViewId="0">
      <selection activeCell="C3" sqref="C3:I3"/>
    </sheetView>
  </sheetViews>
  <sheetFormatPr baseColWidth="10" defaultRowHeight="14.4" x14ac:dyDescent="0.3"/>
  <cols>
    <col min="1" max="1" width="3.44140625" customWidth="1"/>
    <col min="4" max="4" width="17.6640625" customWidth="1"/>
    <col min="5" max="5" width="4.44140625" bestFit="1" customWidth="1"/>
    <col min="6" max="6" width="4.33203125" bestFit="1" customWidth="1"/>
    <col min="7" max="7" width="4.44140625" bestFit="1" customWidth="1"/>
    <col min="8" max="8" width="3.6640625" bestFit="1" customWidth="1"/>
  </cols>
  <sheetData>
    <row r="3" spans="2:10" x14ac:dyDescent="0.3">
      <c r="C3" s="101" t="str">
        <f>Datos!C27</f>
        <v>Expediente: DFZ-2016-4982-II-LEY-EI</v>
      </c>
      <c r="D3" s="101"/>
      <c r="E3" s="101"/>
      <c r="F3" s="101"/>
      <c r="G3" s="101"/>
      <c r="H3" s="101"/>
      <c r="I3" s="101"/>
    </row>
    <row r="6" spans="2:10" ht="15.6" x14ac:dyDescent="0.3">
      <c r="B6" s="102" t="s">
        <v>4</v>
      </c>
      <c r="C6" s="102"/>
      <c r="D6" s="102"/>
      <c r="E6" s="102"/>
      <c r="F6" s="102"/>
      <c r="G6" s="102"/>
      <c r="H6" s="102"/>
      <c r="I6" s="102"/>
      <c r="J6" s="102"/>
    </row>
    <row r="7" spans="2:10" x14ac:dyDescent="0.3">
      <c r="B7" s="103"/>
      <c r="C7" s="103"/>
      <c r="D7" s="103"/>
      <c r="E7" s="103"/>
    </row>
    <row r="8" spans="2:10" x14ac:dyDescent="0.3">
      <c r="B8" s="105" t="s">
        <v>48</v>
      </c>
      <c r="C8" s="105"/>
      <c r="D8" s="105"/>
      <c r="E8" s="14" t="s">
        <v>49</v>
      </c>
      <c r="F8" s="14" t="s">
        <v>1</v>
      </c>
      <c r="G8" s="14" t="s">
        <v>2</v>
      </c>
      <c r="H8" s="14" t="s">
        <v>0</v>
      </c>
      <c r="I8" s="14" t="s">
        <v>50</v>
      </c>
      <c r="J8" s="12"/>
    </row>
    <row r="9" spans="2:10" x14ac:dyDescent="0.3">
      <c r="B9" s="104" t="s">
        <v>69</v>
      </c>
      <c r="C9" s="104" t="s">
        <v>70</v>
      </c>
      <c r="D9" s="3" t="s">
        <v>33</v>
      </c>
      <c r="E9" s="31">
        <v>10</v>
      </c>
      <c r="F9" s="31">
        <v>10</v>
      </c>
      <c r="G9" s="31">
        <v>10</v>
      </c>
      <c r="H9" s="31">
        <v>10</v>
      </c>
      <c r="I9" s="31" t="s">
        <v>88</v>
      </c>
      <c r="J9" s="12"/>
    </row>
    <row r="10" spans="2:10" x14ac:dyDescent="0.3">
      <c r="B10" s="104"/>
      <c r="C10" s="104"/>
      <c r="D10" s="5" t="s">
        <v>34</v>
      </c>
      <c r="E10" s="31"/>
      <c r="F10" s="31"/>
      <c r="G10" s="31"/>
      <c r="H10" s="31"/>
      <c r="I10" s="31"/>
      <c r="J10" s="12"/>
    </row>
    <row r="11" spans="2:10" x14ac:dyDescent="0.3">
      <c r="B11" s="104"/>
      <c r="C11" s="104"/>
      <c r="D11" s="11" t="s">
        <v>35</v>
      </c>
      <c r="E11" s="31"/>
      <c r="F11" s="31"/>
      <c r="G11" s="31"/>
      <c r="H11" s="31"/>
      <c r="I11" s="31"/>
      <c r="J11" s="12"/>
    </row>
    <row r="12" spans="2:10" x14ac:dyDescent="0.3">
      <c r="B12" s="104"/>
      <c r="C12" s="104"/>
      <c r="D12" s="5" t="s">
        <v>36</v>
      </c>
      <c r="E12" s="31"/>
      <c r="F12" s="31"/>
      <c r="G12" s="31"/>
      <c r="H12" s="31"/>
      <c r="I12" s="31"/>
      <c r="J12" s="12"/>
    </row>
    <row r="13" spans="2:10" x14ac:dyDescent="0.3">
      <c r="B13" s="104" t="s">
        <v>79</v>
      </c>
      <c r="C13" s="104" t="s">
        <v>80</v>
      </c>
      <c r="D13" s="3" t="s">
        <v>33</v>
      </c>
      <c r="E13" s="31">
        <v>10</v>
      </c>
      <c r="F13" s="31">
        <v>10</v>
      </c>
      <c r="G13" s="31">
        <v>10</v>
      </c>
      <c r="H13" s="31">
        <v>10</v>
      </c>
      <c r="I13" s="31" t="s">
        <v>88</v>
      </c>
    </row>
    <row r="14" spans="2:10" x14ac:dyDescent="0.3">
      <c r="B14" s="104"/>
      <c r="C14" s="104"/>
      <c r="D14" s="5" t="s">
        <v>34</v>
      </c>
      <c r="E14" s="31"/>
      <c r="F14" s="31"/>
      <c r="G14" s="31"/>
      <c r="H14" s="31"/>
      <c r="I14" s="31"/>
    </row>
    <row r="15" spans="2:10" x14ac:dyDescent="0.3">
      <c r="B15" s="104"/>
      <c r="C15" s="104"/>
      <c r="D15" s="11" t="s">
        <v>35</v>
      </c>
      <c r="E15" s="31"/>
      <c r="F15" s="31"/>
      <c r="G15" s="31"/>
      <c r="H15" s="31"/>
      <c r="I15" s="31"/>
    </row>
    <row r="16" spans="2:10" x14ac:dyDescent="0.3">
      <c r="B16" s="104"/>
      <c r="C16" s="104"/>
      <c r="D16" s="5" t="s">
        <v>36</v>
      </c>
      <c r="E16" s="31"/>
      <c r="F16" s="31"/>
      <c r="G16" s="31"/>
      <c r="H16" s="31"/>
      <c r="I16" s="31"/>
    </row>
    <row r="17" spans="2:9" x14ac:dyDescent="0.3">
      <c r="B17" s="104" t="s">
        <v>82</v>
      </c>
      <c r="C17" s="104" t="s">
        <v>83</v>
      </c>
      <c r="D17" s="3" t="s">
        <v>33</v>
      </c>
      <c r="E17" s="31">
        <v>10</v>
      </c>
      <c r="F17" s="31">
        <v>10</v>
      </c>
      <c r="G17" s="31">
        <v>10</v>
      </c>
      <c r="H17" s="31">
        <v>10</v>
      </c>
      <c r="I17" s="31" t="s">
        <v>88</v>
      </c>
    </row>
    <row r="18" spans="2:9" x14ac:dyDescent="0.3">
      <c r="B18" s="104"/>
      <c r="C18" s="104"/>
      <c r="D18" s="5" t="s">
        <v>34</v>
      </c>
      <c r="E18" s="31"/>
      <c r="F18" s="31"/>
      <c r="G18" s="31"/>
      <c r="H18" s="31"/>
      <c r="I18" s="31"/>
    </row>
    <row r="19" spans="2:9" x14ac:dyDescent="0.3">
      <c r="B19" s="104"/>
      <c r="C19" s="104"/>
      <c r="D19" s="11" t="s">
        <v>35</v>
      </c>
      <c r="E19" s="31"/>
      <c r="F19" s="31"/>
      <c r="G19" s="31"/>
      <c r="H19" s="31"/>
      <c r="I19" s="31"/>
    </row>
    <row r="20" spans="2:9" x14ac:dyDescent="0.3">
      <c r="B20" s="104"/>
      <c r="C20" s="104"/>
      <c r="D20" s="5" t="s">
        <v>36</v>
      </c>
      <c r="E20" s="31"/>
      <c r="F20" s="31"/>
      <c r="G20" s="31"/>
      <c r="H20" s="31"/>
      <c r="I20" s="31"/>
    </row>
    <row r="21" spans="2:9" x14ac:dyDescent="0.3">
      <c r="B21" s="104" t="s">
        <v>85</v>
      </c>
      <c r="C21" s="104" t="s">
        <v>86</v>
      </c>
      <c r="D21" s="3" t="s">
        <v>33</v>
      </c>
      <c r="E21" s="31">
        <v>10</v>
      </c>
      <c r="F21" s="31">
        <v>10</v>
      </c>
      <c r="G21" s="31">
        <v>10</v>
      </c>
      <c r="H21" s="31">
        <v>10</v>
      </c>
      <c r="I21" s="31" t="s">
        <v>88</v>
      </c>
    </row>
    <row r="22" spans="2:9" x14ac:dyDescent="0.3">
      <c r="B22" s="104"/>
      <c r="C22" s="104"/>
      <c r="D22" s="5" t="s">
        <v>34</v>
      </c>
      <c r="E22" s="4"/>
      <c r="F22" s="13"/>
      <c r="G22" s="13"/>
      <c r="H22" s="13"/>
      <c r="I22" s="13"/>
    </row>
    <row r="23" spans="2:9" x14ac:dyDescent="0.3">
      <c r="B23" s="104"/>
      <c r="C23" s="104"/>
      <c r="D23" s="11" t="s">
        <v>35</v>
      </c>
      <c r="E23" s="4"/>
      <c r="F23" s="13"/>
      <c r="G23" s="13"/>
      <c r="H23" s="13"/>
      <c r="I23" s="13"/>
    </row>
    <row r="24" spans="2:9" x14ac:dyDescent="0.3">
      <c r="B24" s="104"/>
      <c r="C24" s="104"/>
      <c r="D24" s="5" t="s">
        <v>36</v>
      </c>
      <c r="E24" s="4"/>
      <c r="F24" s="13"/>
      <c r="G24" s="13"/>
      <c r="H24" s="13"/>
      <c r="I24" s="13"/>
    </row>
    <row r="36" ht="14.4" customHeight="1" x14ac:dyDescent="0.3"/>
    <row r="41" ht="14.4" customHeight="1" x14ac:dyDescent="0.3"/>
  </sheetData>
  <mergeCells count="12">
    <mergeCell ref="B13:B16"/>
    <mergeCell ref="C13:C16"/>
    <mergeCell ref="B17:B20"/>
    <mergeCell ref="C17:C20"/>
    <mergeCell ref="B21:B24"/>
    <mergeCell ref="C21:C24"/>
    <mergeCell ref="C3:I3"/>
    <mergeCell ref="B6:J6"/>
    <mergeCell ref="B7:E7"/>
    <mergeCell ref="B9:B12"/>
    <mergeCell ref="C9:C12"/>
    <mergeCell ref="B8:D8"/>
  </mergeCells>
  <dataValidations count="2">
    <dataValidation type="list" allowBlank="1" showInputMessage="1" showErrorMessage="1" sqref="I9 I13 I17 I21">
      <formula1>"1,2,3,4,5,6,7,8,9,10,11,Otro,N/A"</formula1>
    </dataValidation>
    <dataValidation type="list" allowBlank="1" showInputMessage="1" showErrorMessage="1" sqref="I10:I12 I14:I16 I18:I20 E9:H21">
      <formula1>"1,2,3,4,5,6,7,8,9,10,11,Otro"</formula1>
    </dataValidation>
  </dataValidation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03"/>
  <sheetViews>
    <sheetView showGridLines="0" topLeftCell="A145" zoomScale="70" zoomScaleNormal="70" zoomScaleSheetLayoutView="10" zoomScalePageLayoutView="70" workbookViewId="0">
      <selection activeCell="R188" sqref="R188:R191"/>
    </sheetView>
  </sheetViews>
  <sheetFormatPr baseColWidth="10" defaultColWidth="11.5546875" defaultRowHeight="13.8" x14ac:dyDescent="0.25"/>
  <cols>
    <col min="1" max="1" width="11.5546875" style="33"/>
    <col min="2" max="2" width="42.88671875" style="33" customWidth="1"/>
    <col min="3" max="3" width="31.6640625" style="33" customWidth="1"/>
    <col min="4" max="4" width="25.44140625" style="41" bestFit="1" customWidth="1"/>
    <col min="5" max="9" width="17.6640625" style="33" customWidth="1"/>
    <col min="10" max="16384" width="11.5546875" style="33"/>
  </cols>
  <sheetData>
    <row r="1" spans="2:8" x14ac:dyDescent="0.25">
      <c r="B1" s="32"/>
      <c r="D1" s="34"/>
      <c r="E1" s="32"/>
      <c r="F1" s="32"/>
      <c r="G1" s="32"/>
      <c r="H1" s="32"/>
    </row>
    <row r="2" spans="2:8" x14ac:dyDescent="0.25">
      <c r="B2" s="32"/>
      <c r="C2" s="32"/>
      <c r="D2" s="34"/>
      <c r="E2" s="32"/>
      <c r="F2" s="35"/>
      <c r="G2" s="35"/>
      <c r="H2" s="35"/>
    </row>
    <row r="3" spans="2:8" x14ac:dyDescent="0.25">
      <c r="B3" s="32"/>
      <c r="C3" s="32"/>
      <c r="D3" s="34"/>
      <c r="E3" s="32"/>
      <c r="F3" s="36"/>
      <c r="G3" s="35"/>
      <c r="H3" s="35"/>
    </row>
    <row r="4" spans="2:8" x14ac:dyDescent="0.25">
      <c r="B4" s="32"/>
      <c r="C4" s="32"/>
      <c r="D4" s="34"/>
      <c r="E4" s="32"/>
      <c r="F4" s="35"/>
      <c r="G4" s="35"/>
      <c r="H4" s="35"/>
    </row>
    <row r="5" spans="2:8" x14ac:dyDescent="0.25">
      <c r="B5" s="32"/>
      <c r="C5" s="32"/>
      <c r="D5" s="34"/>
      <c r="E5" s="32"/>
      <c r="F5" s="35"/>
      <c r="G5" s="35"/>
      <c r="H5" s="35"/>
    </row>
    <row r="6" spans="2:8" x14ac:dyDescent="0.25">
      <c r="B6" s="32"/>
      <c r="C6" s="32"/>
      <c r="D6" s="34"/>
      <c r="E6" s="32"/>
      <c r="F6" s="35"/>
      <c r="G6" s="35"/>
      <c r="H6" s="35"/>
    </row>
    <row r="7" spans="2:8" ht="15.6" x14ac:dyDescent="0.25">
      <c r="B7" s="122" t="s">
        <v>89</v>
      </c>
      <c r="C7" s="122"/>
      <c r="D7" s="37"/>
      <c r="E7" s="38"/>
      <c r="F7" s="38"/>
      <c r="G7" s="38"/>
      <c r="H7" s="35"/>
    </row>
    <row r="8" spans="2:8" ht="16.2" thickBot="1" x14ac:dyDescent="0.3">
      <c r="B8" s="39"/>
      <c r="C8" s="39"/>
      <c r="D8" s="37"/>
      <c r="E8" s="38"/>
      <c r="F8" s="38"/>
      <c r="G8" s="38"/>
      <c r="H8" s="35"/>
    </row>
    <row r="9" spans="2:8" ht="16.2" thickBot="1" x14ac:dyDescent="0.3">
      <c r="B9" s="123" t="str">
        <f>[3]CUANTIFICACIÓN!B7</f>
        <v>Caldera B 8101</v>
      </c>
      <c r="C9" s="120"/>
      <c r="D9" s="121"/>
      <c r="E9" s="38"/>
      <c r="F9" s="38"/>
      <c r="G9" s="38"/>
      <c r="H9" s="35"/>
    </row>
    <row r="10" spans="2:8" x14ac:dyDescent="0.25">
      <c r="B10" s="40"/>
    </row>
    <row r="11" spans="2:8" ht="39.6" x14ac:dyDescent="0.25">
      <c r="B11" s="42" t="s">
        <v>90</v>
      </c>
      <c r="C11" s="111" t="s">
        <v>91</v>
      </c>
      <c r="D11" s="112"/>
    </row>
    <row r="12" spans="2:8" ht="40.950000000000003" customHeight="1" x14ac:dyDescent="0.25">
      <c r="B12" s="42" t="s">
        <v>92</v>
      </c>
      <c r="C12" s="111" t="s">
        <v>74</v>
      </c>
      <c r="D12" s="112"/>
    </row>
    <row r="13" spans="2:8" x14ac:dyDescent="0.25">
      <c r="B13" s="107" t="s">
        <v>93</v>
      </c>
      <c r="C13" s="43" t="s">
        <v>94</v>
      </c>
      <c r="D13" s="44" t="s">
        <v>95</v>
      </c>
    </row>
    <row r="14" spans="2:8" x14ac:dyDescent="0.25">
      <c r="B14" s="107"/>
      <c r="C14" s="43" t="s">
        <v>96</v>
      </c>
      <c r="D14" s="44" t="s">
        <v>95</v>
      </c>
    </row>
    <row r="15" spans="2:8" x14ac:dyDescent="0.25">
      <c r="B15" s="107"/>
      <c r="C15" s="43" t="s">
        <v>97</v>
      </c>
      <c r="D15" s="45" t="s">
        <v>98</v>
      </c>
    </row>
    <row r="16" spans="2:8" x14ac:dyDescent="0.25">
      <c r="B16" s="107"/>
      <c r="C16" s="43" t="s">
        <v>99</v>
      </c>
      <c r="D16" s="45" t="s">
        <v>100</v>
      </c>
    </row>
    <row r="17" spans="1:8" x14ac:dyDescent="0.25">
      <c r="B17" s="107"/>
      <c r="C17" s="43" t="s">
        <v>101</v>
      </c>
      <c r="D17" s="45">
        <v>3816098</v>
      </c>
    </row>
    <row r="18" spans="1:8" x14ac:dyDescent="0.25">
      <c r="B18" s="107"/>
      <c r="C18" s="43" t="s">
        <v>102</v>
      </c>
      <c r="D18" s="44" t="s">
        <v>95</v>
      </c>
    </row>
    <row r="19" spans="1:8" ht="26.4" x14ac:dyDescent="0.25">
      <c r="B19" s="42" t="s">
        <v>103</v>
      </c>
      <c r="C19" s="111" t="s">
        <v>104</v>
      </c>
      <c r="D19" s="112"/>
    </row>
    <row r="20" spans="1:8" ht="26.4" x14ac:dyDescent="0.25">
      <c r="B20" s="46" t="s">
        <v>105</v>
      </c>
      <c r="C20" s="113" t="s">
        <v>106</v>
      </c>
      <c r="D20" s="113"/>
    </row>
    <row r="21" spans="1:8" ht="33.6" customHeight="1" x14ac:dyDescent="0.25">
      <c r="B21" s="47" t="s">
        <v>107</v>
      </c>
      <c r="C21" s="114">
        <v>10200501</v>
      </c>
      <c r="D21" s="115"/>
    </row>
    <row r="22" spans="1:8" ht="33.6" customHeight="1" x14ac:dyDescent="0.25">
      <c r="B22" s="48" t="s">
        <v>108</v>
      </c>
      <c r="C22" s="116"/>
      <c r="D22" s="116"/>
    </row>
    <row r="23" spans="1:8" ht="12" customHeight="1" x14ac:dyDescent="0.25">
      <c r="A23" s="49"/>
      <c r="B23" s="49"/>
      <c r="C23" s="49"/>
      <c r="D23" s="50"/>
    </row>
    <row r="24" spans="1:8" ht="14.4" x14ac:dyDescent="0.25">
      <c r="B24" s="106"/>
      <c r="C24" s="106"/>
      <c r="D24" s="106"/>
      <c r="E24" s="51" t="s">
        <v>49</v>
      </c>
      <c r="F24" s="51" t="s">
        <v>1</v>
      </c>
      <c r="G24" s="51" t="s">
        <v>2</v>
      </c>
      <c r="H24" s="52" t="s">
        <v>0</v>
      </c>
    </row>
    <row r="25" spans="1:8" x14ac:dyDescent="0.25">
      <c r="B25" s="107" t="s">
        <v>109</v>
      </c>
      <c r="C25" s="107"/>
      <c r="D25" s="107"/>
      <c r="E25" s="53" t="str">
        <f>+VLOOKUP(C21,'[4]Hoja1 (2)'!$A$1:$G$113,4,0)</f>
        <v>0.00283*KEROS</v>
      </c>
      <c r="F25" s="53" t="str">
        <f>+VLOOKUP(C21,'[4]Hoja1 (2)'!$A$1:$G$113,2,0)</f>
        <v>0.0042*PET2</v>
      </c>
      <c r="G25" s="53" t="str">
        <f>+VLOOKUP(C21,'[4]Hoja1 (2)'!$A$1:$G$113,3,0)</f>
        <v>3.12*KEROS</v>
      </c>
      <c r="H25" s="53" t="str">
        <f>+VLOOKUP(C21,'[4]Hoja1 (2)'!$A$1:$G$113,5,0)</f>
        <v>0.00029*PET2</v>
      </c>
    </row>
    <row r="26" spans="1:8" x14ac:dyDescent="0.25">
      <c r="B26" s="108" t="s">
        <v>110</v>
      </c>
      <c r="C26" s="109"/>
      <c r="D26" s="110"/>
      <c r="E26" s="53" t="e">
        <f>+VLOOKUP(C22,[5]Hoja1!$B$1:$F$24,3,0)</f>
        <v>#N/A</v>
      </c>
      <c r="F26" s="53" t="e">
        <f>+VLOOKUP(C22,[5]Hoja1!$B$1:$F$24,4,0)</f>
        <v>#N/A</v>
      </c>
      <c r="G26" s="53" t="e">
        <f>+VLOOKUP(C22,[5]Hoja1!$B$1:$F$24,5,0)</f>
        <v>#N/A</v>
      </c>
      <c r="H26" s="53" t="e">
        <f>+VLOOKUP(C22,[5]Hoja1!$B$1:$F$24,2,0)</f>
        <v>#N/A</v>
      </c>
    </row>
    <row r="30" spans="1:8" ht="14.4" thickBot="1" x14ac:dyDescent="0.3"/>
    <row r="31" spans="1:8" ht="14.4" hidden="1" customHeight="1" x14ac:dyDescent="0.3">
      <c r="A31">
        <v>10100201</v>
      </c>
      <c r="B31" t="s">
        <v>111</v>
      </c>
    </row>
    <row r="32" spans="1:8" ht="39.6" hidden="1" customHeight="1" x14ac:dyDescent="0.3">
      <c r="A32">
        <v>10100202</v>
      </c>
      <c r="B32" t="s">
        <v>112</v>
      </c>
    </row>
    <row r="33" spans="1:2" ht="26.4" hidden="1" customHeight="1" x14ac:dyDescent="0.3">
      <c r="A33">
        <v>10100204</v>
      </c>
      <c r="B33" t="s">
        <v>113</v>
      </c>
    </row>
    <row r="34" spans="1:2" ht="14.4" hidden="1" customHeight="1" x14ac:dyDescent="0.3">
      <c r="A34">
        <v>10100212</v>
      </c>
      <c r="B34" t="s">
        <v>114</v>
      </c>
    </row>
    <row r="35" spans="1:2" ht="14.4" hidden="1" customHeight="1" x14ac:dyDescent="0.3">
      <c r="A35">
        <v>10100225</v>
      </c>
      <c r="B35" t="s">
        <v>115</v>
      </c>
    </row>
    <row r="36" spans="1:2" ht="14.4" hidden="1" customHeight="1" x14ac:dyDescent="0.3">
      <c r="A36">
        <v>10100401</v>
      </c>
      <c r="B36" t="s">
        <v>116</v>
      </c>
    </row>
    <row r="37" spans="1:2" ht="14.4" hidden="1" customHeight="1" x14ac:dyDescent="0.3">
      <c r="A37">
        <v>10100404</v>
      </c>
      <c r="B37" t="s">
        <v>117</v>
      </c>
    </row>
    <row r="38" spans="1:2" ht="14.4" hidden="1" customHeight="1" x14ac:dyDescent="0.3">
      <c r="A38">
        <v>10100405</v>
      </c>
      <c r="B38" t="s">
        <v>118</v>
      </c>
    </row>
    <row r="39" spans="1:2" ht="14.4" hidden="1" customHeight="1" x14ac:dyDescent="0.3">
      <c r="A39">
        <v>10100501</v>
      </c>
      <c r="B39" t="s">
        <v>119</v>
      </c>
    </row>
    <row r="40" spans="1:2" ht="26.4" hidden="1" customHeight="1" x14ac:dyDescent="0.3">
      <c r="A40">
        <v>10100601</v>
      </c>
      <c r="B40" t="s">
        <v>120</v>
      </c>
    </row>
    <row r="41" spans="1:2" ht="26.4" hidden="1" customHeight="1" x14ac:dyDescent="0.3">
      <c r="A41">
        <v>10100602</v>
      </c>
      <c r="B41" t="s">
        <v>121</v>
      </c>
    </row>
    <row r="42" spans="1:2" ht="14.4" hidden="1" customHeight="1" x14ac:dyDescent="0.3">
      <c r="A42">
        <v>10100701</v>
      </c>
      <c r="B42" t="s">
        <v>122</v>
      </c>
    </row>
    <row r="43" spans="1:2" ht="14.4" hidden="1" customHeight="1" x14ac:dyDescent="0.3">
      <c r="A43">
        <v>10100702</v>
      </c>
      <c r="B43" t="s">
        <v>123</v>
      </c>
    </row>
    <row r="44" spans="1:2" ht="14.4" hidden="1" customHeight="1" x14ac:dyDescent="0.3">
      <c r="A44">
        <v>10100703</v>
      </c>
      <c r="B44" t="s">
        <v>124</v>
      </c>
    </row>
    <row r="45" spans="1:2" ht="14.4" hidden="1" customHeight="1" x14ac:dyDescent="0.3">
      <c r="A45">
        <v>10100818</v>
      </c>
      <c r="B45" t="s">
        <v>125</v>
      </c>
    </row>
    <row r="46" spans="1:2" ht="14.4" hidden="1" customHeight="1" x14ac:dyDescent="0.3">
      <c r="A46">
        <v>10100901</v>
      </c>
      <c r="B46" t="s">
        <v>126</v>
      </c>
    </row>
    <row r="47" spans="1:2" ht="14.4" hidden="1" customHeight="1" x14ac:dyDescent="0.3">
      <c r="A47">
        <v>10100902</v>
      </c>
      <c r="B47" t="s">
        <v>127</v>
      </c>
    </row>
    <row r="48" spans="1:2" ht="15" hidden="1" thickBot="1" x14ac:dyDescent="0.35">
      <c r="A48">
        <v>10100903</v>
      </c>
      <c r="B48" t="s">
        <v>128</v>
      </c>
    </row>
    <row r="49" spans="1:2" ht="15" hidden="1" thickBot="1" x14ac:dyDescent="0.35">
      <c r="A49">
        <v>10100908</v>
      </c>
      <c r="B49" t="s">
        <v>129</v>
      </c>
    </row>
    <row r="50" spans="1:2" ht="15" hidden="1" thickBot="1" x14ac:dyDescent="0.35">
      <c r="A50">
        <v>10101201</v>
      </c>
      <c r="B50" t="s">
        <v>130</v>
      </c>
    </row>
    <row r="51" spans="1:2" ht="15" hidden="1" thickBot="1" x14ac:dyDescent="0.35">
      <c r="A51">
        <v>10101304</v>
      </c>
      <c r="B51" t="s">
        <v>131</v>
      </c>
    </row>
    <row r="52" spans="1:2" ht="15" hidden="1" thickBot="1" x14ac:dyDescent="0.35">
      <c r="A52">
        <v>10101307</v>
      </c>
      <c r="B52" t="s">
        <v>132</v>
      </c>
    </row>
    <row r="53" spans="1:2" ht="15" hidden="1" thickBot="1" x14ac:dyDescent="0.35">
      <c r="A53">
        <v>10101401</v>
      </c>
      <c r="B53" t="s">
        <v>133</v>
      </c>
    </row>
    <row r="54" spans="1:2" ht="15" hidden="1" thickBot="1" x14ac:dyDescent="0.35">
      <c r="A54">
        <v>10200101</v>
      </c>
    </row>
    <row r="55" spans="1:2" ht="15" hidden="1" thickBot="1" x14ac:dyDescent="0.35">
      <c r="A55">
        <v>10200104</v>
      </c>
    </row>
    <row r="56" spans="1:2" ht="15" hidden="1" thickBot="1" x14ac:dyDescent="0.35">
      <c r="A56">
        <v>10200107</v>
      </c>
    </row>
    <row r="57" spans="1:2" ht="15" hidden="1" thickBot="1" x14ac:dyDescent="0.35">
      <c r="A57">
        <v>10200201</v>
      </c>
    </row>
    <row r="58" spans="1:2" ht="15" hidden="1" thickBot="1" x14ac:dyDescent="0.35">
      <c r="A58">
        <v>10200202</v>
      </c>
    </row>
    <row r="59" spans="1:2" ht="15" hidden="1" thickBot="1" x14ac:dyDescent="0.35">
      <c r="A59">
        <v>10200203</v>
      </c>
    </row>
    <row r="60" spans="1:2" ht="15" hidden="1" thickBot="1" x14ac:dyDescent="0.35">
      <c r="A60">
        <v>10200204</v>
      </c>
    </row>
    <row r="61" spans="1:2" ht="15" hidden="1" thickBot="1" x14ac:dyDescent="0.35">
      <c r="A61">
        <v>10200205</v>
      </c>
    </row>
    <row r="62" spans="1:2" ht="15" hidden="1" thickBot="1" x14ac:dyDescent="0.35">
      <c r="A62">
        <v>10200206</v>
      </c>
    </row>
    <row r="63" spans="1:2" ht="15" hidden="1" thickBot="1" x14ac:dyDescent="0.35">
      <c r="A63">
        <v>10200210</v>
      </c>
    </row>
    <row r="64" spans="1:2" ht="15" hidden="1" thickBot="1" x14ac:dyDescent="0.35">
      <c r="A64">
        <v>10200212</v>
      </c>
    </row>
    <row r="65" spans="1:1" ht="15" hidden="1" thickBot="1" x14ac:dyDescent="0.35">
      <c r="A65">
        <v>10200213</v>
      </c>
    </row>
    <row r="66" spans="1:1" ht="15" hidden="1" thickBot="1" x14ac:dyDescent="0.35">
      <c r="A66">
        <v>10200217</v>
      </c>
    </row>
    <row r="67" spans="1:1" ht="15" hidden="1" thickBot="1" x14ac:dyDescent="0.35">
      <c r="A67">
        <v>10200218</v>
      </c>
    </row>
    <row r="68" spans="1:1" ht="15" hidden="1" thickBot="1" x14ac:dyDescent="0.35">
      <c r="A68">
        <v>10200219</v>
      </c>
    </row>
    <row r="69" spans="1:1" ht="15" hidden="1" thickBot="1" x14ac:dyDescent="0.35">
      <c r="A69">
        <v>10200221</v>
      </c>
    </row>
    <row r="70" spans="1:1" ht="15" hidden="1" thickBot="1" x14ac:dyDescent="0.35">
      <c r="A70">
        <v>10200222</v>
      </c>
    </row>
    <row r="71" spans="1:1" ht="15" hidden="1" thickBot="1" x14ac:dyDescent="0.35">
      <c r="A71">
        <v>10200223</v>
      </c>
    </row>
    <row r="72" spans="1:1" ht="15" hidden="1" thickBot="1" x14ac:dyDescent="0.35">
      <c r="A72">
        <v>10200224</v>
      </c>
    </row>
    <row r="73" spans="1:1" ht="15" hidden="1" thickBot="1" x14ac:dyDescent="0.35">
      <c r="A73">
        <v>10200225</v>
      </c>
    </row>
    <row r="74" spans="1:1" ht="15" hidden="1" thickBot="1" x14ac:dyDescent="0.35">
      <c r="A74">
        <v>10200226</v>
      </c>
    </row>
    <row r="75" spans="1:1" ht="15" hidden="1" thickBot="1" x14ac:dyDescent="0.35">
      <c r="A75">
        <v>10200229</v>
      </c>
    </row>
    <row r="76" spans="1:1" ht="15" hidden="1" thickBot="1" x14ac:dyDescent="0.35">
      <c r="A76">
        <v>10200401</v>
      </c>
    </row>
    <row r="77" spans="1:1" ht="15" hidden="1" thickBot="1" x14ac:dyDescent="0.35">
      <c r="A77">
        <v>10200402</v>
      </c>
    </row>
    <row r="78" spans="1:1" ht="15" hidden="1" thickBot="1" x14ac:dyDescent="0.35">
      <c r="A78">
        <v>10200403</v>
      </c>
    </row>
    <row r="79" spans="1:1" ht="15" hidden="1" thickBot="1" x14ac:dyDescent="0.35">
      <c r="A79">
        <v>10200404</v>
      </c>
    </row>
    <row r="80" spans="1:1" ht="15" hidden="1" thickBot="1" x14ac:dyDescent="0.35">
      <c r="A80">
        <v>10200405</v>
      </c>
    </row>
    <row r="81" spans="1:1" ht="15" hidden="1" thickBot="1" x14ac:dyDescent="0.35">
      <c r="A81">
        <v>10200501</v>
      </c>
    </row>
    <row r="82" spans="1:1" ht="15" hidden="1" thickBot="1" x14ac:dyDescent="0.35">
      <c r="A82">
        <v>10200502</v>
      </c>
    </row>
    <row r="83" spans="1:1" ht="15" hidden="1" thickBot="1" x14ac:dyDescent="0.35">
      <c r="A83">
        <v>10200503</v>
      </c>
    </row>
    <row r="84" spans="1:1" ht="15" hidden="1" thickBot="1" x14ac:dyDescent="0.35">
      <c r="A84">
        <v>10200504</v>
      </c>
    </row>
    <row r="85" spans="1:1" ht="15" hidden="1" thickBot="1" x14ac:dyDescent="0.35">
      <c r="A85">
        <v>10200601</v>
      </c>
    </row>
    <row r="86" spans="1:1" ht="15" hidden="1" thickBot="1" x14ac:dyDescent="0.35">
      <c r="A86">
        <v>10200602</v>
      </c>
    </row>
    <row r="87" spans="1:1" ht="15" hidden="1" thickBot="1" x14ac:dyDescent="0.35">
      <c r="A87">
        <v>10200603</v>
      </c>
    </row>
    <row r="88" spans="1:1" ht="15" hidden="1" thickBot="1" x14ac:dyDescent="0.35">
      <c r="A88">
        <v>10200604</v>
      </c>
    </row>
    <row r="89" spans="1:1" ht="15" hidden="1" thickBot="1" x14ac:dyDescent="0.35">
      <c r="A89">
        <v>10200701</v>
      </c>
    </row>
    <row r="90" spans="1:1" ht="15" hidden="1" thickBot="1" x14ac:dyDescent="0.35">
      <c r="A90">
        <v>10200704</v>
      </c>
    </row>
    <row r="91" spans="1:1" ht="15" hidden="1" thickBot="1" x14ac:dyDescent="0.35">
      <c r="A91">
        <v>10200707</v>
      </c>
    </row>
    <row r="92" spans="1:1" ht="15" hidden="1" thickBot="1" x14ac:dyDescent="0.35">
      <c r="A92">
        <v>10200710</v>
      </c>
    </row>
    <row r="93" spans="1:1" ht="15" hidden="1" thickBot="1" x14ac:dyDescent="0.35">
      <c r="A93">
        <v>10200799</v>
      </c>
    </row>
    <row r="94" spans="1:1" ht="15" hidden="1" thickBot="1" x14ac:dyDescent="0.35">
      <c r="A94">
        <v>10200802</v>
      </c>
    </row>
    <row r="95" spans="1:1" ht="15" hidden="1" thickBot="1" x14ac:dyDescent="0.35">
      <c r="A95">
        <v>10200901</v>
      </c>
    </row>
    <row r="96" spans="1:1" ht="15" hidden="1" thickBot="1" x14ac:dyDescent="0.35">
      <c r="A96">
        <v>10200902</v>
      </c>
    </row>
    <row r="97" spans="1:1" ht="15" hidden="1" thickBot="1" x14ac:dyDescent="0.35">
      <c r="A97">
        <v>10200903</v>
      </c>
    </row>
    <row r="98" spans="1:1" ht="15" hidden="1" thickBot="1" x14ac:dyDescent="0.35">
      <c r="A98">
        <v>10200904</v>
      </c>
    </row>
    <row r="99" spans="1:1" ht="15" hidden="1" thickBot="1" x14ac:dyDescent="0.35">
      <c r="A99">
        <v>10200905</v>
      </c>
    </row>
    <row r="100" spans="1:1" ht="15" hidden="1" thickBot="1" x14ac:dyDescent="0.35">
      <c r="A100">
        <v>10200906</v>
      </c>
    </row>
    <row r="101" spans="1:1" ht="15" hidden="1" thickBot="1" x14ac:dyDescent="0.35">
      <c r="A101">
        <v>10201001</v>
      </c>
    </row>
    <row r="102" spans="1:1" ht="15" hidden="1" thickBot="1" x14ac:dyDescent="0.35">
      <c r="A102">
        <v>10201002</v>
      </c>
    </row>
    <row r="103" spans="1:1" ht="15" hidden="1" thickBot="1" x14ac:dyDescent="0.35">
      <c r="A103">
        <v>10201003</v>
      </c>
    </row>
    <row r="104" spans="1:1" ht="15" hidden="1" thickBot="1" x14ac:dyDescent="0.35">
      <c r="A104">
        <v>10201201</v>
      </c>
    </row>
    <row r="105" spans="1:1" ht="15" hidden="1" thickBot="1" x14ac:dyDescent="0.35">
      <c r="A105">
        <v>10201202</v>
      </c>
    </row>
    <row r="106" spans="1:1" ht="15" hidden="1" thickBot="1" x14ac:dyDescent="0.35">
      <c r="A106">
        <v>10201302</v>
      </c>
    </row>
    <row r="107" spans="1:1" ht="15" hidden="1" thickBot="1" x14ac:dyDescent="0.35">
      <c r="A107">
        <v>10201401</v>
      </c>
    </row>
    <row r="108" spans="1:1" ht="15" hidden="1" thickBot="1" x14ac:dyDescent="0.35">
      <c r="A108">
        <v>20100101</v>
      </c>
    </row>
    <row r="109" spans="1:1" ht="15" hidden="1" thickBot="1" x14ac:dyDescent="0.35">
      <c r="A109">
        <v>20100107</v>
      </c>
    </row>
    <row r="110" spans="1:1" ht="15" hidden="1" thickBot="1" x14ac:dyDescent="0.35">
      <c r="A110">
        <v>20100108</v>
      </c>
    </row>
    <row r="111" spans="1:1" ht="15" hidden="1" thickBot="1" x14ac:dyDescent="0.35">
      <c r="A111">
        <v>20100109</v>
      </c>
    </row>
    <row r="112" spans="1:1" ht="15" hidden="1" thickBot="1" x14ac:dyDescent="0.35">
      <c r="A112">
        <v>20100201</v>
      </c>
    </row>
    <row r="113" spans="1:1" ht="15" hidden="1" thickBot="1" x14ac:dyDescent="0.35">
      <c r="A113">
        <v>20100208</v>
      </c>
    </row>
    <row r="114" spans="1:1" ht="15" hidden="1" thickBot="1" x14ac:dyDescent="0.35">
      <c r="A114">
        <v>20100209</v>
      </c>
    </row>
    <row r="115" spans="1:1" ht="15" hidden="1" thickBot="1" x14ac:dyDescent="0.35">
      <c r="A115">
        <v>20100307</v>
      </c>
    </row>
    <row r="116" spans="1:1" ht="15" hidden="1" thickBot="1" x14ac:dyDescent="0.35">
      <c r="A116">
        <v>20200101</v>
      </c>
    </row>
    <row r="117" spans="1:1" ht="15" hidden="1" thickBot="1" x14ac:dyDescent="0.35">
      <c r="A117">
        <v>20200102</v>
      </c>
    </row>
    <row r="118" spans="1:1" ht="15" hidden="1" thickBot="1" x14ac:dyDescent="0.35">
      <c r="A118">
        <v>20200108</v>
      </c>
    </row>
    <row r="119" spans="1:1" ht="15" hidden="1" thickBot="1" x14ac:dyDescent="0.35">
      <c r="A119">
        <v>20200109</v>
      </c>
    </row>
    <row r="120" spans="1:1" ht="15" hidden="1" thickBot="1" x14ac:dyDescent="0.35">
      <c r="A120">
        <v>20200201</v>
      </c>
    </row>
    <row r="121" spans="1:1" ht="15" hidden="1" thickBot="1" x14ac:dyDescent="0.35">
      <c r="A121">
        <v>20200202</v>
      </c>
    </row>
    <row r="122" spans="1:1" ht="15" hidden="1" thickBot="1" x14ac:dyDescent="0.35">
      <c r="A122">
        <v>20200203</v>
      </c>
    </row>
    <row r="123" spans="1:1" ht="15" hidden="1" thickBot="1" x14ac:dyDescent="0.35">
      <c r="A123">
        <v>20200208</v>
      </c>
    </row>
    <row r="124" spans="1:1" ht="15" hidden="1" thickBot="1" x14ac:dyDescent="0.35">
      <c r="A124">
        <v>20200209</v>
      </c>
    </row>
    <row r="125" spans="1:1" ht="15" hidden="1" thickBot="1" x14ac:dyDescent="0.35">
      <c r="A125">
        <v>20200252</v>
      </c>
    </row>
    <row r="126" spans="1:1" ht="15" hidden="1" thickBot="1" x14ac:dyDescent="0.35">
      <c r="A126">
        <v>20200253</v>
      </c>
    </row>
    <row r="127" spans="1:1" ht="15" hidden="1" thickBot="1" x14ac:dyDescent="0.35">
      <c r="A127">
        <v>20200254</v>
      </c>
    </row>
    <row r="128" spans="1:1" ht="15" hidden="1" thickBot="1" x14ac:dyDescent="0.35">
      <c r="A128">
        <v>20200301</v>
      </c>
    </row>
    <row r="129" spans="1:8" ht="15" hidden="1" thickBot="1" x14ac:dyDescent="0.35">
      <c r="A129">
        <v>20200401</v>
      </c>
    </row>
    <row r="130" spans="1:8" ht="15" hidden="1" thickBot="1" x14ac:dyDescent="0.35">
      <c r="A130">
        <v>20200402</v>
      </c>
    </row>
    <row r="131" spans="1:8" ht="15" hidden="1" thickBot="1" x14ac:dyDescent="0.35">
      <c r="A131">
        <v>20200501</v>
      </c>
    </row>
    <row r="132" spans="1:8" ht="15" hidden="1" thickBot="1" x14ac:dyDescent="0.35">
      <c r="A132">
        <v>20200902</v>
      </c>
    </row>
    <row r="133" spans="1:8" ht="15" hidden="1" thickBot="1" x14ac:dyDescent="0.35">
      <c r="A133">
        <v>20300101</v>
      </c>
    </row>
    <row r="134" spans="1:8" ht="15" hidden="1" thickBot="1" x14ac:dyDescent="0.35">
      <c r="A134">
        <v>20300201</v>
      </c>
    </row>
    <row r="135" spans="1:8" ht="15" hidden="1" thickBot="1" x14ac:dyDescent="0.35">
      <c r="A135">
        <v>20300301</v>
      </c>
    </row>
    <row r="136" spans="1:8" ht="15" hidden="1" thickBot="1" x14ac:dyDescent="0.35">
      <c r="A136">
        <v>30600301</v>
      </c>
    </row>
    <row r="137" spans="1:8" ht="15" hidden="1" thickBot="1" x14ac:dyDescent="0.35">
      <c r="A137">
        <v>30600401</v>
      </c>
    </row>
    <row r="138" spans="1:8" ht="15" hidden="1" thickBot="1" x14ac:dyDescent="0.35">
      <c r="A138">
        <v>30601201</v>
      </c>
    </row>
    <row r="139" spans="1:8" ht="15" hidden="1" thickBot="1" x14ac:dyDescent="0.35">
      <c r="A139">
        <v>30602401</v>
      </c>
    </row>
    <row r="140" spans="1:8" ht="15" hidden="1" thickBot="1" x14ac:dyDescent="0.35">
      <c r="A140">
        <v>30700104</v>
      </c>
    </row>
    <row r="141" spans="1:8" ht="15" hidden="1" thickBot="1" x14ac:dyDescent="0.35">
      <c r="A141">
        <v>30700105</v>
      </c>
    </row>
    <row r="142" spans="1:8" ht="15" hidden="1" thickBot="1" x14ac:dyDescent="0.35">
      <c r="A142">
        <v>30700106</v>
      </c>
    </row>
    <row r="143" spans="1:8" ht="16.2" thickBot="1" x14ac:dyDescent="0.3">
      <c r="B143" s="117" t="str">
        <f>[3]CUANTIFICACIÓN!B11</f>
        <v>Caldera B 8102</v>
      </c>
      <c r="C143" s="120"/>
      <c r="D143" s="121"/>
      <c r="E143" s="38"/>
      <c r="F143" s="38"/>
      <c r="G143" s="38"/>
      <c r="H143" s="35"/>
    </row>
    <row r="144" spans="1:8" x14ac:dyDescent="0.25">
      <c r="B144" s="40"/>
    </row>
    <row r="145" spans="2:8" ht="39.6" x14ac:dyDescent="0.25">
      <c r="B145" s="42" t="s">
        <v>90</v>
      </c>
      <c r="C145" s="111" t="s">
        <v>91</v>
      </c>
      <c r="D145" s="112"/>
    </row>
    <row r="146" spans="2:8" ht="26.4" x14ac:dyDescent="0.25">
      <c r="B146" s="42" t="s">
        <v>92</v>
      </c>
      <c r="C146" s="111" t="s">
        <v>74</v>
      </c>
      <c r="D146" s="112"/>
    </row>
    <row r="147" spans="2:8" x14ac:dyDescent="0.25">
      <c r="B147" s="107" t="s">
        <v>93</v>
      </c>
      <c r="C147" s="43" t="s">
        <v>94</v>
      </c>
      <c r="D147" s="44" t="s">
        <v>95</v>
      </c>
    </row>
    <row r="148" spans="2:8" x14ac:dyDescent="0.25">
      <c r="B148" s="107"/>
      <c r="C148" s="43" t="s">
        <v>96</v>
      </c>
      <c r="D148" s="44" t="s">
        <v>95</v>
      </c>
    </row>
    <row r="149" spans="2:8" x14ac:dyDescent="0.25">
      <c r="B149" s="107"/>
      <c r="C149" s="43" t="s">
        <v>97</v>
      </c>
      <c r="D149" s="45" t="s">
        <v>98</v>
      </c>
    </row>
    <row r="150" spans="2:8" x14ac:dyDescent="0.25">
      <c r="B150" s="107"/>
      <c r="C150" s="43" t="s">
        <v>99</v>
      </c>
      <c r="D150" s="45" t="s">
        <v>100</v>
      </c>
    </row>
    <row r="151" spans="2:8" x14ac:dyDescent="0.25">
      <c r="B151" s="107"/>
      <c r="C151" s="43" t="s">
        <v>101</v>
      </c>
      <c r="D151" s="44" t="s">
        <v>95</v>
      </c>
    </row>
    <row r="152" spans="2:8" x14ac:dyDescent="0.25">
      <c r="B152" s="107"/>
      <c r="C152" s="43" t="s">
        <v>102</v>
      </c>
      <c r="D152" s="44" t="s">
        <v>95</v>
      </c>
    </row>
    <row r="153" spans="2:8" ht="26.4" x14ac:dyDescent="0.25">
      <c r="B153" s="42" t="s">
        <v>103</v>
      </c>
      <c r="C153" s="111" t="s">
        <v>104</v>
      </c>
      <c r="D153" s="112"/>
    </row>
    <row r="154" spans="2:8" ht="26.4" x14ac:dyDescent="0.25">
      <c r="B154" s="46" t="s">
        <v>105</v>
      </c>
      <c r="C154" s="113" t="s">
        <v>106</v>
      </c>
      <c r="D154" s="113"/>
    </row>
    <row r="155" spans="2:8" x14ac:dyDescent="0.25">
      <c r="B155" s="47" t="s">
        <v>107</v>
      </c>
      <c r="C155" s="114">
        <v>10200501</v>
      </c>
      <c r="D155" s="115"/>
    </row>
    <row r="156" spans="2:8" x14ac:dyDescent="0.25">
      <c r="B156" s="48" t="s">
        <v>108</v>
      </c>
      <c r="C156" s="116"/>
      <c r="D156" s="116"/>
    </row>
    <row r="157" spans="2:8" x14ac:dyDescent="0.25">
      <c r="B157" s="49"/>
      <c r="C157" s="49"/>
      <c r="D157" s="50"/>
    </row>
    <row r="158" spans="2:8" ht="14.4" x14ac:dyDescent="0.25">
      <c r="B158" s="106"/>
      <c r="C158" s="106"/>
      <c r="D158" s="106"/>
      <c r="E158" s="51" t="s">
        <v>49</v>
      </c>
      <c r="F158" s="51" t="s">
        <v>1</v>
      </c>
      <c r="G158" s="51" t="s">
        <v>2</v>
      </c>
      <c r="H158" s="52" t="s">
        <v>0</v>
      </c>
    </row>
    <row r="159" spans="2:8" x14ac:dyDescent="0.25">
      <c r="B159" s="107" t="s">
        <v>109</v>
      </c>
      <c r="C159" s="107"/>
      <c r="D159" s="107"/>
      <c r="E159" s="53" t="str">
        <f>+VLOOKUP(C155,'[4]Hoja1 (2)'!$A$1:$G$113,4,0)</f>
        <v>0.00283*KEROS</v>
      </c>
      <c r="F159" s="53" t="str">
        <f>+VLOOKUP(C155,'[4]Hoja1 (2)'!$A$1:$G$113,2,0)</f>
        <v>0.0042*PET2</v>
      </c>
      <c r="G159" s="53" t="str">
        <f>+VLOOKUP(C155,'[4]Hoja1 (2)'!$A$1:$G$113,3,0)</f>
        <v>3.12*KEROS</v>
      </c>
      <c r="H159" s="53" t="str">
        <f>+VLOOKUP(C155,'[4]Hoja1 (2)'!$A$1:$G$113,5,0)</f>
        <v>0.00029*PET2</v>
      </c>
    </row>
    <row r="160" spans="2:8" x14ac:dyDescent="0.25">
      <c r="B160" s="108" t="s">
        <v>110</v>
      </c>
      <c r="C160" s="109"/>
      <c r="D160" s="110"/>
      <c r="E160" s="53" t="e">
        <f>+VLOOKUP(C156,[5]Hoja1!$B$1:$F$24,3,0)</f>
        <v>#N/A</v>
      </c>
      <c r="F160" s="53" t="e">
        <f>+VLOOKUP(C156,[5]Hoja1!$B$1:$F$24,4,0)</f>
        <v>#N/A</v>
      </c>
      <c r="G160" s="53" t="e">
        <f>+VLOOKUP(C156,[5]Hoja1!$B$1:$F$24,5,0)</f>
        <v>#N/A</v>
      </c>
      <c r="H160" s="53" t="e">
        <f>+VLOOKUP(C156,[5]Hoja1!$B$1:$F$24,2,0)</f>
        <v>#N/A</v>
      </c>
    </row>
    <row r="163" spans="2:8" ht="14.4" thickBot="1" x14ac:dyDescent="0.3"/>
    <row r="164" spans="2:8" ht="16.2" thickBot="1" x14ac:dyDescent="0.3">
      <c r="B164" s="117" t="s">
        <v>82</v>
      </c>
      <c r="C164" s="120"/>
      <c r="D164" s="121"/>
      <c r="E164" s="38"/>
      <c r="F164" s="38"/>
      <c r="G164" s="38"/>
      <c r="H164" s="35"/>
    </row>
    <row r="165" spans="2:8" x14ac:dyDescent="0.25">
      <c r="B165" s="40"/>
    </row>
    <row r="166" spans="2:8" ht="39.6" x14ac:dyDescent="0.25">
      <c r="B166" s="42" t="s">
        <v>90</v>
      </c>
      <c r="C166" s="111" t="s">
        <v>91</v>
      </c>
      <c r="D166" s="112"/>
    </row>
    <row r="167" spans="2:8" ht="26.4" x14ac:dyDescent="0.25">
      <c r="B167" s="42" t="s">
        <v>92</v>
      </c>
      <c r="C167" s="111" t="s">
        <v>74</v>
      </c>
      <c r="D167" s="112"/>
    </row>
    <row r="168" spans="2:8" x14ac:dyDescent="0.25">
      <c r="B168" s="107" t="s">
        <v>93</v>
      </c>
      <c r="C168" s="43" t="s">
        <v>94</v>
      </c>
      <c r="D168" s="44" t="s">
        <v>95</v>
      </c>
    </row>
    <row r="169" spans="2:8" x14ac:dyDescent="0.25">
      <c r="B169" s="107"/>
      <c r="C169" s="43" t="s">
        <v>96</v>
      </c>
      <c r="D169" s="44" t="s">
        <v>95</v>
      </c>
    </row>
    <row r="170" spans="2:8" x14ac:dyDescent="0.25">
      <c r="B170" s="107"/>
      <c r="C170" s="43" t="s">
        <v>97</v>
      </c>
      <c r="D170" s="45" t="s">
        <v>134</v>
      </c>
    </row>
    <row r="171" spans="2:8" x14ac:dyDescent="0.25">
      <c r="B171" s="107"/>
      <c r="C171" s="43" t="s">
        <v>99</v>
      </c>
      <c r="D171" s="45" t="s">
        <v>135</v>
      </c>
    </row>
    <row r="172" spans="2:8" x14ac:dyDescent="0.25">
      <c r="B172" s="107"/>
      <c r="C172" s="43" t="s">
        <v>101</v>
      </c>
      <c r="D172" s="45">
        <v>6100188</v>
      </c>
    </row>
    <row r="173" spans="2:8" x14ac:dyDescent="0.25">
      <c r="B173" s="107"/>
      <c r="C173" s="43" t="s">
        <v>102</v>
      </c>
      <c r="D173" s="44" t="s">
        <v>95</v>
      </c>
    </row>
    <row r="174" spans="2:8" ht="26.4" x14ac:dyDescent="0.25">
      <c r="B174" s="42" t="s">
        <v>103</v>
      </c>
      <c r="C174" s="111" t="s">
        <v>104</v>
      </c>
      <c r="D174" s="112"/>
    </row>
    <row r="175" spans="2:8" ht="26.4" x14ac:dyDescent="0.25">
      <c r="B175" s="46" t="s">
        <v>105</v>
      </c>
      <c r="C175" s="113" t="s">
        <v>106</v>
      </c>
      <c r="D175" s="113"/>
    </row>
    <row r="176" spans="2:8" x14ac:dyDescent="0.25">
      <c r="B176" s="47" t="s">
        <v>107</v>
      </c>
      <c r="C176" s="114">
        <v>10200501</v>
      </c>
      <c r="D176" s="115"/>
    </row>
    <row r="177" spans="2:8" x14ac:dyDescent="0.25">
      <c r="B177" s="48" t="s">
        <v>108</v>
      </c>
      <c r="C177" s="116"/>
      <c r="D177" s="116"/>
    </row>
    <row r="178" spans="2:8" x14ac:dyDescent="0.25">
      <c r="B178" s="49"/>
      <c r="C178" s="49"/>
      <c r="D178" s="50"/>
    </row>
    <row r="179" spans="2:8" ht="14.4" x14ac:dyDescent="0.25">
      <c r="B179" s="106"/>
      <c r="C179" s="106"/>
      <c r="D179" s="106"/>
      <c r="E179" s="51" t="s">
        <v>49</v>
      </c>
      <c r="F179" s="51" t="s">
        <v>1</v>
      </c>
      <c r="G179" s="51" t="s">
        <v>2</v>
      </c>
      <c r="H179" s="52" t="s">
        <v>0</v>
      </c>
    </row>
    <row r="180" spans="2:8" x14ac:dyDescent="0.25">
      <c r="B180" s="107" t="s">
        <v>109</v>
      </c>
      <c r="C180" s="107"/>
      <c r="D180" s="107"/>
      <c r="E180" s="53" t="str">
        <f>+VLOOKUP(C176,'[4]Hoja1 (2)'!$A$1:$G$113,4,0)</f>
        <v>0.00283*KEROS</v>
      </c>
      <c r="F180" s="53" t="str">
        <f>+VLOOKUP(C176,'[4]Hoja1 (2)'!$A$1:$G$113,2,0)</f>
        <v>0.0042*PET2</v>
      </c>
      <c r="G180" s="53" t="str">
        <f>+VLOOKUP(C176,'[4]Hoja1 (2)'!$A$1:$G$113,3,0)</f>
        <v>3.12*KEROS</v>
      </c>
      <c r="H180" s="53" t="str">
        <f>+VLOOKUP(C176,'[4]Hoja1 (2)'!$A$1:$G$113,5,0)</f>
        <v>0.00029*PET2</v>
      </c>
    </row>
    <row r="181" spans="2:8" x14ac:dyDescent="0.25">
      <c r="B181" s="108" t="s">
        <v>110</v>
      </c>
      <c r="C181" s="109"/>
      <c r="D181" s="110"/>
      <c r="E181" s="53" t="e">
        <f>+VLOOKUP(C177,[5]Hoja1!$B$1:$F$24,3,0)</f>
        <v>#N/A</v>
      </c>
      <c r="F181" s="53" t="e">
        <f>+VLOOKUP(C177,[5]Hoja1!$B$1:$F$24,4,0)</f>
        <v>#N/A</v>
      </c>
      <c r="G181" s="53" t="e">
        <f>+VLOOKUP(C177,[5]Hoja1!$B$1:$F$24,5,0)</f>
        <v>#N/A</v>
      </c>
      <c r="H181" s="53" t="e">
        <f>+VLOOKUP(C177,[5]Hoja1!$B$1:$F$24,2,0)</f>
        <v>#N/A</v>
      </c>
    </row>
    <row r="185" spans="2:8" ht="14.4" thickBot="1" x14ac:dyDescent="0.3"/>
    <row r="186" spans="2:8" ht="16.2" thickBot="1" x14ac:dyDescent="0.3">
      <c r="B186" s="117" t="s">
        <v>85</v>
      </c>
      <c r="C186" s="118"/>
      <c r="D186" s="119"/>
      <c r="E186" s="38"/>
      <c r="F186" s="38"/>
      <c r="G186" s="38"/>
      <c r="H186" s="35"/>
    </row>
    <row r="187" spans="2:8" x14ac:dyDescent="0.25">
      <c r="B187" s="40"/>
    </row>
    <row r="188" spans="2:8" ht="39.6" x14ac:dyDescent="0.25">
      <c r="B188" s="42" t="s">
        <v>90</v>
      </c>
      <c r="C188" s="111" t="s">
        <v>91</v>
      </c>
      <c r="D188" s="112"/>
    </row>
    <row r="189" spans="2:8" ht="26.4" x14ac:dyDescent="0.25">
      <c r="B189" s="42" t="s">
        <v>92</v>
      </c>
      <c r="C189" s="111" t="s">
        <v>74</v>
      </c>
      <c r="D189" s="112"/>
    </row>
    <row r="190" spans="2:8" x14ac:dyDescent="0.25">
      <c r="B190" s="107" t="s">
        <v>93</v>
      </c>
      <c r="C190" s="43" t="s">
        <v>94</v>
      </c>
      <c r="D190" s="44" t="s">
        <v>95</v>
      </c>
    </row>
    <row r="191" spans="2:8" x14ac:dyDescent="0.25">
      <c r="B191" s="107"/>
      <c r="C191" s="43" t="s">
        <v>96</v>
      </c>
      <c r="D191" s="44" t="s">
        <v>95</v>
      </c>
    </row>
    <row r="192" spans="2:8" x14ac:dyDescent="0.25">
      <c r="B192" s="107"/>
      <c r="C192" s="43" t="s">
        <v>97</v>
      </c>
      <c r="D192" s="45" t="s">
        <v>136</v>
      </c>
    </row>
    <row r="193" spans="2:8" x14ac:dyDescent="0.25">
      <c r="B193" s="107"/>
      <c r="C193" s="43" t="s">
        <v>99</v>
      </c>
      <c r="D193" s="44" t="s">
        <v>95</v>
      </c>
    </row>
    <row r="194" spans="2:8" x14ac:dyDescent="0.25">
      <c r="B194" s="107"/>
      <c r="C194" s="43" t="s">
        <v>101</v>
      </c>
      <c r="D194" s="44" t="s">
        <v>95</v>
      </c>
    </row>
    <row r="195" spans="2:8" x14ac:dyDescent="0.25">
      <c r="B195" s="107"/>
      <c r="C195" s="43" t="s">
        <v>102</v>
      </c>
      <c r="D195" s="44" t="s">
        <v>95</v>
      </c>
    </row>
    <row r="196" spans="2:8" ht="26.4" x14ac:dyDescent="0.25">
      <c r="B196" s="42" t="s">
        <v>103</v>
      </c>
      <c r="C196" s="111" t="s">
        <v>104</v>
      </c>
      <c r="D196" s="112"/>
    </row>
    <row r="197" spans="2:8" ht="26.4" x14ac:dyDescent="0.25">
      <c r="B197" s="46" t="s">
        <v>105</v>
      </c>
      <c r="C197" s="113" t="s">
        <v>106</v>
      </c>
      <c r="D197" s="113"/>
    </row>
    <row r="198" spans="2:8" x14ac:dyDescent="0.25">
      <c r="B198" s="47" t="s">
        <v>107</v>
      </c>
      <c r="C198" s="114">
        <v>10200501</v>
      </c>
      <c r="D198" s="115"/>
    </row>
    <row r="199" spans="2:8" x14ac:dyDescent="0.25">
      <c r="B199" s="48" t="s">
        <v>108</v>
      </c>
      <c r="C199" s="116"/>
      <c r="D199" s="116"/>
    </row>
    <row r="200" spans="2:8" x14ac:dyDescent="0.25">
      <c r="B200" s="49"/>
      <c r="C200" s="49"/>
      <c r="D200" s="50"/>
    </row>
    <row r="201" spans="2:8" ht="14.4" x14ac:dyDescent="0.25">
      <c r="B201" s="106"/>
      <c r="C201" s="106"/>
      <c r="D201" s="106"/>
      <c r="E201" s="51" t="s">
        <v>49</v>
      </c>
      <c r="F201" s="51" t="s">
        <v>1</v>
      </c>
      <c r="G201" s="51" t="s">
        <v>2</v>
      </c>
      <c r="H201" s="52" t="s">
        <v>0</v>
      </c>
    </row>
    <row r="202" spans="2:8" x14ac:dyDescent="0.25">
      <c r="B202" s="107" t="s">
        <v>109</v>
      </c>
      <c r="C202" s="107"/>
      <c r="D202" s="107"/>
      <c r="E202" s="53" t="str">
        <f>+VLOOKUP(C198,'[4]Hoja1 (2)'!$A$1:$G$113,4,0)</f>
        <v>0.00283*KEROS</v>
      </c>
      <c r="F202" s="53" t="str">
        <f>+VLOOKUP(C198,'[4]Hoja1 (2)'!$A$1:$G$113,2,0)</f>
        <v>0.0042*PET2</v>
      </c>
      <c r="G202" s="53" t="str">
        <f>+VLOOKUP(C198,'[4]Hoja1 (2)'!$A$1:$G$113,3,0)</f>
        <v>3.12*KEROS</v>
      </c>
      <c r="H202" s="53" t="str">
        <f>+VLOOKUP(C198,'[4]Hoja1 (2)'!$A$1:$G$113,5,0)</f>
        <v>0.00029*PET2</v>
      </c>
    </row>
    <row r="203" spans="2:8" x14ac:dyDescent="0.25">
      <c r="B203" s="108" t="s">
        <v>110</v>
      </c>
      <c r="C203" s="109"/>
      <c r="D203" s="110"/>
      <c r="E203" s="53" t="e">
        <f>+VLOOKUP(C199,[5]Hoja1!$B$1:$F$24,3,0)</f>
        <v>#N/A</v>
      </c>
      <c r="F203" s="53" t="e">
        <f>+VLOOKUP(C199,[5]Hoja1!$B$1:$F$24,4,0)</f>
        <v>#N/A</v>
      </c>
      <c r="G203" s="53" t="e">
        <f>+VLOOKUP(C199,[5]Hoja1!$B$1:$F$24,5,0)</f>
        <v>#N/A</v>
      </c>
      <c r="H203" s="53" t="e">
        <f>+VLOOKUP(C199,[5]Hoja1!$B$1:$F$24,2,0)</f>
        <v>#N/A</v>
      </c>
    </row>
  </sheetData>
  <mergeCells count="45">
    <mergeCell ref="B26:D26"/>
    <mergeCell ref="B7:C7"/>
    <mergeCell ref="B9:D9"/>
    <mergeCell ref="C11:D11"/>
    <mergeCell ref="C12:D12"/>
    <mergeCell ref="B13:B18"/>
    <mergeCell ref="C19:D19"/>
    <mergeCell ref="C20:D20"/>
    <mergeCell ref="C21:D21"/>
    <mergeCell ref="C22:D22"/>
    <mergeCell ref="B24:D24"/>
    <mergeCell ref="B25:D25"/>
    <mergeCell ref="B164:D164"/>
    <mergeCell ref="B143:D143"/>
    <mergeCell ref="C145:D145"/>
    <mergeCell ref="C146:D146"/>
    <mergeCell ref="B147:B152"/>
    <mergeCell ref="C153:D153"/>
    <mergeCell ref="C154:D154"/>
    <mergeCell ref="C155:D155"/>
    <mergeCell ref="C156:D156"/>
    <mergeCell ref="B158:D158"/>
    <mergeCell ref="B159:D159"/>
    <mergeCell ref="B160:D160"/>
    <mergeCell ref="C188:D188"/>
    <mergeCell ref="C166:D166"/>
    <mergeCell ref="C167:D167"/>
    <mergeCell ref="B168:B173"/>
    <mergeCell ref="C174:D174"/>
    <mergeCell ref="C175:D175"/>
    <mergeCell ref="C176:D176"/>
    <mergeCell ref="C177:D177"/>
    <mergeCell ref="B179:D179"/>
    <mergeCell ref="B180:D180"/>
    <mergeCell ref="B181:D181"/>
    <mergeCell ref="B186:D186"/>
    <mergeCell ref="B201:D201"/>
    <mergeCell ref="B202:D202"/>
    <mergeCell ref="B203:D203"/>
    <mergeCell ref="C189:D189"/>
    <mergeCell ref="B190:B195"/>
    <mergeCell ref="C196:D196"/>
    <mergeCell ref="C197:D197"/>
    <mergeCell ref="C198:D198"/>
    <mergeCell ref="C199:D199"/>
  </mergeCells>
  <dataValidations count="2">
    <dataValidation type="list" allowBlank="1" showInputMessage="1" showErrorMessage="1" sqref="C21:D21 C155:D155 C176:D176 C198:D198">
      <formula1>$A$31:$A$142</formula1>
    </dataValidation>
    <dataValidation type="list" allowBlank="1" showInputMessage="1" showErrorMessage="1" sqref="C22 C156 C177 C199">
      <formula1>$B$31:$B$53</formula1>
    </dataValidation>
  </dataValidations>
  <pageMargins left="0" right="0" top="0" bottom="0" header="0.31496062992125984" footer="0.31496062992125984"/>
  <pageSetup scale="60" orientation="portrait" verticalDpi="0" r:id="rId1"/>
  <rowBreaks count="1" manualBreakCount="1">
    <brk id="183" min="1" max="7" man="1"/>
  </rowBreaks>
  <drawing r:id="rId2"/>
  <legacyDrawing r:id="rId3"/>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owOxiDOSvmcF32XOTEM92SD5OYTJpsE4z3AOTRZNXEs=</DigestValue>
    </Reference>
    <Reference Type="http://www.w3.org/2000/09/xmldsig#Object" URI="#idOfficeObject">
      <DigestMethod Algorithm="http://www.w3.org/2001/04/xmlenc#sha256"/>
      <DigestValue>rOu8pMYOk6t2ztf9LQn/x9MSL9AE5lSsIzLLf20lqBU=</DigestValue>
    </Reference>
    <Reference Type="http://uri.etsi.org/01903#SignedProperties" URI="#idSignedProperties">
      <Transforms>
        <Transform Algorithm="http://www.w3.org/TR/2001/REC-xml-c14n-20010315"/>
      </Transforms>
      <DigestMethod Algorithm="http://www.w3.org/2001/04/xmlenc#sha256"/>
      <DigestValue>PCH5ZlALYUC15mDVV4YIMN2hhktEPwmm9URrJ1FX+dI=</DigestValue>
    </Reference>
    <Reference Type="http://www.w3.org/2000/09/xmldsig#Object" URI="#idValidSigLnImg">
      <DigestMethod Algorithm="http://www.w3.org/2001/04/xmlenc#sha256"/>
      <DigestValue>Ohk5R1ldTZe+VQbz2ju4XwW/d2cnJrzxXCmrJpavR3g=</DigestValue>
    </Reference>
    <Reference Type="http://www.w3.org/2000/09/xmldsig#Object" URI="#idInvalidSigLnImg">
      <DigestMethod Algorithm="http://www.w3.org/2001/04/xmlenc#sha256"/>
      <DigestValue>6xiuT2loa4pAMMfWEqNRec7O/r/bWo+iKwartOfHl2c=</DigestValue>
    </Reference>
  </SignedInfo>
  <SignatureValue>TXDtgM5aRSXFnZmufMoVRSWzndNDQD7MZ18WBgqpcaujHpQguNEaGlVv6x+ATlfT8UUCURrdXpkV
5Ux1sM3Eu9eqFXc2r5iXGh3/YwL71jQSpUj9libYZ55Ba9Ubtbgz2CcJDiXkR2VcSy+uNmznGKd9
5yrH/NBQw6h2i0Q54zTUg5JuU7Q9VM/ydtr3nM6gW1IieV2pwYuXqafNawUY4z8OOLiKmCJlor5y
HG/lSl4IYtoP1xsBc/PWAObyvC/hqcVLtSlmXt2fV8p2u6/7B1o1Zkxgtj67rsgy1Rg2aC1EZfCn
IAkZNfR9Dq/0M4ZzQ9sFOxLfu9dwwhus8I82Nw==</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//PzKt01hmLfyzwRASobGsXV6Da55NvaGQw0YdQn4Xg=</DigestValue>
      </Reference>
      <Reference URI="/xl/calcChain.xml?ContentType=application/vnd.openxmlformats-officedocument.spreadsheetml.calcChain+xml">
        <DigestMethod Algorithm="http://www.w3.org/2001/04/xmlenc#sha256"/>
        <DigestValue>mWgAfOPR0JN6WCenL0WXdOwzvgq+s5PPSk9IpLba0cE=</DigestValue>
      </Reference>
      <Reference URI="/xl/comments1.xml?ContentType=application/vnd.openxmlformats-officedocument.spreadsheetml.comments+xml">
        <DigestMethod Algorithm="http://www.w3.org/2001/04/xmlenc#sha256"/>
        <DigestValue>CANX57IYti1WVUElOUsXSbSXHqcP8TL+6dbT8jjXEmI=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WAbza7mLbxpNgYNdw9aH9h/nq3FpdUiszN30nlxqCVQ=</DigestValue>
      </Reference>
      <Reference URI="/xl/drawings/drawing2.xml?ContentType=application/vnd.openxmlformats-officedocument.drawing+xml">
        <DigestMethod Algorithm="http://www.w3.org/2001/04/xmlenc#sha256"/>
        <DigestValue>IZaovHbLLhefXkL1+HOCIrxoHfwLoVWtPubiWGjHGo4=</DigestValue>
      </Reference>
      <Reference URI="/xl/drawings/vmlDrawing1.vml?ContentType=application/vnd.openxmlformats-officedocument.vmlDrawing">
        <DigestMethod Algorithm="http://www.w3.org/2001/04/xmlenc#sha256"/>
        <DigestValue>+lLtxzy4iKcHmxNnGZtiPXmkhpamkjlRsY8NoBmJR6g=</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EDkOPpKc7ruiDkUkENV1zFYb70ZHR3A5Lj38L8F3xRs=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zZipcy9RctgYzIAQ8M13WV41Gt4Baj9xRpMT39CNmjE=</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st/gdIf1Lt9CFkaQmp0IYeRVIWxSsG8Yv/T/2c3PLtU=</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41sg1Wnz/aS48TpIy5q6c1X7xQXNMAM0lycZ39bUyD0=</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fxNXW3X0Widt356oPXQrTKzySzJSW+DtjE8n0hPlXn0=</DigestValue>
      </Reference>
      <Reference URI="/xl/externalLinks/externalLink1.xml?ContentType=application/vnd.openxmlformats-officedocument.spreadsheetml.externalLink+xml">
        <DigestMethod Algorithm="http://www.w3.org/2001/04/xmlenc#sha256"/>
        <DigestValue>saASpAdYe0czai1LEHXAJPxeANGPdxedIeYny0o8c8I=</DigestValue>
      </Reference>
      <Reference URI="/xl/externalLinks/externalLink2.xml?ContentType=application/vnd.openxmlformats-officedocument.spreadsheetml.externalLink+xml">
        <DigestMethod Algorithm="http://www.w3.org/2001/04/xmlenc#sha256"/>
        <DigestValue>njTmiLsG69jiGMhi984n3BJLRmxgnklEs6uxRyHMIIE=</DigestValue>
      </Reference>
      <Reference URI="/xl/externalLinks/externalLink3.xml?ContentType=application/vnd.openxmlformats-officedocument.spreadsheetml.externalLink+xml">
        <DigestMethod Algorithm="http://www.w3.org/2001/04/xmlenc#sha256"/>
        <DigestValue>bdw5cCS9Hw7nhiyooi3TLtq59o1DhJqNlwYU6zGhf+M=</DigestValue>
      </Reference>
      <Reference URI="/xl/externalLinks/externalLink4.xml?ContentType=application/vnd.openxmlformats-officedocument.spreadsheetml.externalLink+xml">
        <DigestMethod Algorithm="http://www.w3.org/2001/04/xmlenc#sha256"/>
        <DigestValue>5F7W5e0ejQSUBu6ipkregCdwPHr44HwIyD19mOLNtGQ=</DigestValue>
      </Reference>
      <Reference URI="/xl/externalLinks/externalLink5.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A9YoCAvisSqzEiVbcbHtjgb6A8b84ebu2AWP+pc53o4=</DigestValue>
      </Reference>
      <Reference URI="/xl/media/image2.emf?ContentType=image/x-emf">
        <DigestMethod Algorithm="http://www.w3.org/2001/04/xmlenc#sha256"/>
        <DigestValue>XvaJIHBYlD1Eb7sjXx7t/QGF1ZzQeouSAXpHvSk0Muk=</DigestValue>
      </Reference>
      <Reference URI="/xl/media/image3.emf?ContentType=image/x-emf">
        <DigestMethod Algorithm="http://www.w3.org/2001/04/xmlenc#sha256"/>
        <DigestValue>AneZOQxkKqS9CuyZic8+Ccj3PVnoV7cs0vcv5F0oYC8=</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iWC2HQrR8GlIYDRy5SJQ+gmyoPwp3ri3kU8MZoPqAP4=</DigestValue>
      </Reference>
      <Reference URI="/xl/sharedStrings.xml?ContentType=application/vnd.openxmlformats-officedocument.spreadsheetml.sharedStrings+xml">
        <DigestMethod Algorithm="http://www.w3.org/2001/04/xmlenc#sha256"/>
        <DigestValue>+4hS3MXcsfBAlq1fHG7wMyLQHkDMUOlVyxEIQUaYPOI=</DigestValue>
      </Reference>
      <Reference URI="/xl/styles.xml?ContentType=application/vnd.openxmlformats-officedocument.spreadsheetml.styles+xml">
        <DigestMethod Algorithm="http://www.w3.org/2001/04/xmlenc#sha256"/>
        <DigestValue>huFPFlwws+bJZ64SvUdXOLpdU4b39c00KGeaLcVV7x0=</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uwb07r7nV3mrHY5MSECQT39mwRDToqwWMM/5f+cuh08=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AppVPTR/79FIur7xjk2z6YCrQl5uOEd5ktQq3qPGm1Q=</DigestValue>
      </Reference>
      <Reference URI="/xl/worksheets/sheet2.xml?ContentType=application/vnd.openxmlformats-officedocument.spreadsheetml.worksheet+xml">
        <DigestMethod Algorithm="http://www.w3.org/2001/04/xmlenc#sha256"/>
        <DigestValue>dHfn2MOvySIQo9wNOfEYhOD91lhN8FNyC0+g6fEgyMs=</DigestValue>
      </Reference>
      <Reference URI="/xl/worksheets/sheet3.xml?ContentType=application/vnd.openxmlformats-officedocument.spreadsheetml.worksheet+xml">
        <DigestMethod Algorithm="http://www.w3.org/2001/04/xmlenc#sha256"/>
        <DigestValue>UTXvoQQ5IgmuXG1NPqFt03U1hebF/hWwrixF3Q7jfnw=</DigestValue>
      </Reference>
    </Manifest>
    <SignatureProperties>
      <SignatureProperty Id="idSignatureTime" Target="#idPackageSignature">
        <mdssi:SignatureTime xmlns:mdssi="http://schemas.openxmlformats.org/package/2006/digital-signature">
          <mdssi:Format>YYYY-MM-DDThh:mm:ssTZD</mdssi:Format>
          <mdssi:Value>2017-01-18T17:22:47Z</mdssi:Value>
        </mdssi:SignatureTime>
      </SignatureProperty>
    </SignatureProperties>
  </Object>
  <Object Id="idOfficeObject">
    <SignatureProperties>
      <SignatureProperty Id="idOfficeV1Details" Target="#idPackageSignature">
        <SignatureInfoV1 xmlns="http://schemas.microsoft.com/office/2006/digsig">
          <SetupID>{22AB384E-E4F1-4664-9B93-F53E0851C7F2}</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T///////////////////////////////////gAP//////////////////////////////////4P7//////////////////////////////////+D+///////////////////////////////////g////////////////////////////////////4P///////////////////////////////////+D////////////////////////////////////g////////////////////////////////////4P///////////////////////////////////+D////////////////////////////////////g////////////////////////////////////4P///////////////////////////////////+D////////////////////////////////////g////////////////////////////////////4P///////////////////////////////////+D////////////////////////////////////g////////////////////////////////////4Pv//////////////////////////////////+D////////////////////////////////////g8P//////////////////////////////////4P///////////////////////////////////+D////////////////////////////////////g////////////////////////////////////4OH//////////////////////////////////+D9///////////////////////////////////g////////////////////////////////////4Pf//////////////////////////////////+D////////////////////////////////////g9///////////////////////////////////4P///////////////////////////////////+AA///////////////////////////////////g6///////////////////////////////////4P///////////////////////////////////+Dv///////////////////////////////////g5v//////////////////////////////////4On//////////////////////////////////+D////////////////////////////////////g8///////////////////////////////////4Ob//////////////////////////////////+D////////////////////////////////////g7v//////////////////////////////////4PX//////////////////////////////////+Dl///////////////////////////////////g////////////////////////////////////4Pz//////////////////////////////////+Dq///////////////////////////////////g2P//////////////////////////////////4P///////////////////////////////////+D////////////////////////////////////g+v//////////////////////////////////4OT//////////////////////////////////+D////////////////////////////////////g////////////////////////////////////4P///////////////////////////////////+Dp///////////////////////////////////g/f//////////////////////////////////4P///////////////////////////////////+D////////////////////////////////////g2v//////////////////////////////////4ND//////////////////////////////////+D////////////////////////////////////gAP//////////////////////////////////4AD//////////////////////////////////+D0///////////////////////////////////gAP//////////////////////////////////4AD//////////////////////////////////+D////////////////////////////////////g8v//////////////////////////////////4P///////////////////////////////////+D////////////////////////////////////g////////////////////////////////////4NH//////////////////////////////////+D////////////////////////////////////g////////////////////////////////////4P///////////////////////////////////+Dt///////////////////////////////////g/f//////////////////////////////////4P///////////////////////////////////+D////////////////////////////////////g////////////////////////////////////4Ov//////////////////////////////////+D////////////////////////////////////g////////////////////////////////////4P///////////////////////////////////+DZ///////////////////////////////////g////////////////////////////////////4P///////////////////////////////////+D////////////////////////////////////g6v//////////////////////////////////4P///////////////////////////////////+D////////////////////////////////////g////////////////////////////////////4AD//////////////////////////////////+Dp///////////////////////////////////g////////////////////////////////////4P///////////////////////////////////+D////////////////////////////////////g////////////////////////////////////4P///////////////////////////////////+D////////////////////////////////////g////////////////////////////////////4Pz//////////////////////////////////+D5///////////////////////////////////g////////////////////////////////////4P///////////////////////////////////+D////////////////////////////////////g4P//////////////////////////////////4P///////////////////////////////////+D////////////////////////////////////g////////////////////////////////////4GH//////////////////////////////////+D////////////////////////////////////g////////////////////////////////////4P///////////////////////////////////+D////////////////////////////////////g////////////////////////////////////4P///////////////////////////////////+D////////////////////////////////////g////////////////////////////////////4P///////////////////////////////////+D////////////////////////////////////g////////////////////////////////////4P///////////////////////////////////+AF///////////////////////////////////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H/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f8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w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H/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f8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w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H/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f8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w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H/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f8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w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H/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f8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w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H/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w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H/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f8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w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H/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f8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w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H/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f8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w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HNAQEBAQEBAQEBAQEBAQEBAQEBAQEBAQEBAQEBAQEBAQGCkXkcAQEBAQEBAQEBAQEBSz+kAQEBAQEBgX1/AQEBAQEBAQEBAQEBAQEBAQEBAQEBAQEBAQEBAQEBAQEBAQEBAQEBAQEBAQEBAQEBAQEBAQEBAQEBAQEBAQEBAQEBAQEBAQEBAQEBAQEBAQEBAQEBAQEBAQEBAQEBAQEBAQEBAQEBAQEBAQEBAQEBAQEBAQEBAQEBAQEBAQEBAQEBAQEBAQEBAQEBAQEBAQEBAQEBAQEBAeM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H/AQEBAQEBAQEBAQEBAQEBAQEBAQEBAQEBAQEBAQEBAQEBNgEBAQEBAQEBAQEBPgV+SwEBAQEBAVie1wEBAQEBAQEBAQEBAd+QPAEBAQEBAQEBAQEBAQEBAQEBAQEBAQEBAQEBAQEBAQEBAQEBAQEBAQEBAQEBAQEBAQEBAQEBAQEBAQEBAQEBAQEBAQEBAQEBAQEBAQEBAQEBAQEBAQEBAQEBAQEBAQEBAQEBAQEBAQEBAQEBAQEBAQEBAQEBAQEBAQEBAQEBAQEBAQEBAQEBAQEBAdk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HQ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H/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f8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w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H/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f8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w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H/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f8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w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H/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f8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w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H/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f4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w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H3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f8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w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H/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f8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wEBAQEBAQEBAQEBAQEBAQEBAQEBAQEBAQEBAQF+FwEBAQEBAQEBAQEBAQEBAQEBjDUBAQEBAQEBAQEBLgEBAQEfOwEBAcEBAQEBhBzDAQEBAWqOAZOmAQEBAQGJ2hPMZIo8AQEBAQEBAQG6c8d3lgGSAccBAQEBAQEBAbBQOgEBAQEBAQEBAQEBAQEBAQEBAQEBAQEBAQEBAQEBAQEBAQEBAQEBAQEBAQEBAQEBAQEBAQEBAQEBAQEBAQEBAQEBAQEBAQEBAQEBAQEBAQEBAQEBAQH/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SQ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w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H/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f8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8A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S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2017-01-18T17:22:47Z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V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DP6B4D4//8AAAAAAAAAAAAAAAAAAAAAEDP6B4D4//86lwAAAAA0AP48BXcs8zQA9XEJd8T8fAD+////jOMEd/LgBHdk66gV2GlCAKjpqBUw6DQAImqldAAAAAAAAAAAauk0AAkAAABY6TQACQAAAAAAAAAAAAAAvOmoFXjLwBW86agVAAAAAHjLwBWA6DQAjWKldI1ipXQwpE0GAAgAAAACAAAAAAAAiOg0ACJqpXQAAAAAAAAAAL7pNAAHAAAAsOk0AAcAAAAAAAAAAAAAALDpNADA6DQA7uqkdAAAAAAAAgAAAAA0AAcAAACw6TQABwAAAEwSpnQAAAAAAAAAALDpNAAHAAAAAAAAAOzoNACVLqR0AAAAAAACAACw6T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hgKg+P//8gEAAAAAAAD8+x4GgPj//wgAWH779v//AAAAAAAAAADg+x4GgPj/////AAAAAAAA2AHdISUAAACrm3KO4uDYDxDJSgagSRUf2AHdIXsYIYoiAIoBiK40AFyuNABQYUsZIA0EhCCxNACx4dgPIA0EhAAAAAAQyUoGWBMUBAywNADQsQEQIgLdIQAAAADQsQEQIA0AANgB3SElAAAAAAAAAAcAAADYAd0hAAAAAAAAAACQrjQAZM7KDyAAAAD/////AAAAAAAAAAAQAAAAAAAAADgAAAABAAAAAQAAABEAAAARAAAAEAAAAAAAAAAAAEoGWBMUBACuAQD/////yA8KE1CvNABQrzQAerHYDwAAAACAsTQAEMlKBoqx2A/IDwoTsPrAFRCvNAAvMLt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E///////////////////////////////////wAD//////////////////////////////////8D+///////////////////////////////////A/v//////////////////////////////////wP///////////////////////////////////8D////////////////////////////////////A////////////////////////////////////wP///////////////////////////////////8D////////////////////////////////////A////////////////////////////////////wP///////////////////////////////////8D////////////////////////////////////A////////////////////////////////////wP///////////////////////////////////8D////////////////////////////////////A////////////////////////////////////wP///////////////////////////////////8D7///////////////////////////////////A////////////////////////////////////wPD//////////////////////////////////8D////////////////////////////////////A////////////////////////////////////wP///////////////////////////////////8Dh///////////////////////////////////A/f//////////////////////////////////wP///////////////////////////////////8D3///////////////////////////////////A////////////////////////////////////wPf//////////////////////////////////8D////////////////////////////////////AAP//////////////////////////////////wOv//////////////////////////////////8D////////////////////////////////////A7///////////////////////////////////wOb//////////////////////////////////8Dp///////////////////////////////////A////////////////////////////////////wPP//////////////////////////////////8Dm///////////////////////////////////A////////////////////////////////////wO7//////////////////////////////////8D1///////////////////////////////////A5f//////////////////////////////////wP///////////////////////////////////8D8///////////////////////////////////A6v//////////////////////////////////wNj//////////////////////////////////8D////////////////////////////////////A////////////////////////////////////wPr//////////////////////////////////8Dk///////////////////////////////////A////////////////////////////////////wP///////////////////////////////////8D////////////////////////////////////A6f//////////////////////////////////wP3//////////////////////////////////8D////////////////////////////////////A////////////////////////////////////wNr//////////////////////////////////8DQ///////////////////////////////////A////////////////////////////////////wAD//////////////////////////////////8AA///////////////////////////////////A9P//////////////////////////////////wAD//////////////////////////////////8AA///////////////////////////////////A////////////////////////////////////wPL//////////////////////////////////8D////////////////////////////////////A////////////////////////////////////wP///////////////////////////////////8DR///////////////////////////////////A////////////////////////////////////wP///////////////////////////////////8D////////////////////////////////////A7f//////////////////////////////////wP3//////////////////////////////////8D////////////////////////////////////A////////////////////////////////////wP///////////////////////////////////8Dr///////////////////////////////////A////////////////////////////////////wP///////////////////////////////////8D////////////////////////////////////A2f//////////////////////////////////wP///////////////////////////////////8D////////////////////////////////////A////////////////////////////////////wOr//////////////////////////////////8D////////////////////////////////////A////////////////////////////////////wP///////////////////////////////////8AA///////////////////////////////////A6f//////////////////////////////////wP///////////////////////////////////8D////////////////////////////////////A////////////////////////////////////wP///////////////////////////////////8D////////////////////////////////////A////////////////////////////////////wP///////////////////////////////////8D8///////////////////////////////////A+f//////////////////////////////////wP///////////////////////////////////8D////////////////////////////////////A////////////////////////////////////wOD//////////////////////////////////8D////////////////////////////////////A////////////////////////////////////wP///////////////////////////////////8Bh///////////////////////////////////A////////////////////////////////////wP///////////////////////////////////8D////////////////////////////////////A////////////////////////////////////wP///////////////////////////////////8D////////////////////////////////////A////////////////////////////////////wP///////////////////////////////////8D////////////////////////////////////A////////////////////////////////////wP///////////////////////////////////8D////////////////////////////////////ABf//////////////////////////////////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R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H/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f8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w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H/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f8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w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H/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f8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w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H/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f8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w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H/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f8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w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H/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f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H/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f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wEBAQEBAQEBAQEBAQECMOQ/AQEBAQEBAQEBAQEBAQEBAQEBAVYBmsF2AQEBAQEBAecBAQEBAQEBAQEBAQEBAQEBAQEBAQEBAQEBAQEBAQEBAQEBAQEBAQEBAQEBAQEBAQEBAQEBAQEBAQEBAQEBAQEBAQEBAQEBAQEBAQEBAQEBAQEBAQEBAQEBAQEBAQEBAQEBAQEBAQEBAQEBAQEBAQEBAQEBAQEBAQEBAQEBAQEBAQEBAQEBAQEBAQEBAQEBAQEBAQEBAQEBAQEBAQEBAQEBAQH/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f8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w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H/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f8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w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H/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f8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w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HN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eM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f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H/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dk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H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H/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f8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w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H/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f8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wEBAQEBAQEBAQEBAQEBAQEBAQEBAQEBAQEBAQEBAQGJAQEBAQEBAQEBAQEBAQEBATcBAQEBAQEBAQEBAWICkIVHlAEkN5FgAQEBAQEBAQEBAQEBAQEBAQEBAQFKI2NwAQEBAXK+AQEBAU4KAQEBAQEBAQEBAQEBAQEBAQEBAQEBAQEBAQEBAQEBAQEBAQEBAQEBAQEBAQEBAQEBAQEBAQEBAQEBAQEBAQEBAQEBAQEBAQEBAQEBAQEBAQEBAQEBAQEBAQEBAQEBAQEBAQEBAQEBAQH/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f8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wEBAQEBAQEBAQEBAQEBAQEBAQEBAQEBAQEBAQEBAQ6GAQEBAQEBAQEBAQEBAQEBIa0BAQEBAQEBAQEBATEBAXErAbqkAQEBAQEBAoRqqp8BAQEBAQEBAQEBAQEBAQEBAZY8EIN+rgEBAQEBWX4BAQEBAQEBAQEBAQEBAQEBAQEBAQEBAQEBAQEBAQEBAQEBAQEBAQEBAQEBAQEBAQEBAQEBAQEBAQEBAQEBAQEBAQEBAQEBAQEBAQEBAQEBAQEBAQEBAQEBAQEBAQEBAQEBAQEBAQH/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f8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w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H/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f4BAQEBAQEBAQEBAQEBAQEBAQEBAQEBAQEBAQEBAYcnAQEBAQEBAQEBAQEBAQEBAYw2AQEBAQEBAQEBATp1AQEBVwEBAQFWEzUBAV++AQEBASc2AQEBAQE/MaTeZSk/hgEBAQEBAQEBAQEBAQEBAQ/PFAEBAXMBAQEBAQEBAQEBAQEBAQEBAQEBAQEBAQEBAQEBAQEBAQEBAQEBAQEBAQEBAQEBAQEBAQEBAQEBAQEBAQEBAQEBAQEBAQEBAQEBAQEBAQEBAQEBAQEBAQEBAQEBAQEB/w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H3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f8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w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H/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f8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w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H/AQEBAQEBAQEBAQEBAQEBAQEBAQEBAQEBAQEBAaQBAQEBAQEBAQEBAQEBAQEBAQGMNgEBAQEBAQEBAQG/1wEBAXuxAQGUWAEBAQEBLk5/Co8BAX4BTAEBAQEBxYNGPAEBZRYBAQEBAQEBAcEBAQEBAQHYclQsOAEBAQEBAQEBAWylhgEBAQEBAQEBAQEBAQEBAQEBAQEBAQEBAQEBAQEBAQEBAQEBAQEBAQEBAQEBAQEBAQEBAQEBAQEBAQEBAQEBAQEBAQEBAQEBAQEBAQEBAQEBASQ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wEBAQEBAQEBAQEBAQEBAQEBAQEBAQEBAQEBAUirAQEBAQEBAQEBAQEBAQEBAQEBjDYBAQEBAQEBAQEBAQEBAQEBAQEBAQEBAQEBAQEDUQEBAQE60qcBAQEBOTR/AJIBAa3IlAEBAQEBAZHOAQEBAQEB0wEBAQEBdpA6YyEBAQEBAQEBdq+VEAEBAQEBAQEBAQEBAQEBAQEBAQEBAQEBAQEBAQEBAQEBAQEBAQEBAQEBAQEBAQEBAQEBAQEBAQEBAQEBAQEBAQEBAQEBAQEBAQEBAQH/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f8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H/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f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8AEBAQEBAQEBAQEBAQEBAQEBAQEBAQEBAQEBYQEBAQEBAQEBAQEBAQEBAQEBAQEBppIBAQEBAQEBAQEBAQEBAQEBAb5EAQEBAQEBAQEBAQGmgQE/N2gBAVJzAQEBAQEBAQEBAQEBabgGWQEBAQEBATEBARY4AQEBAQEBAQEBAcMBAQEBAQEBAQEBAQFSgpkPqAVRhAEBAQEBAQEBAQEBAQEBAQEBAQEBAQEBAQEBAQEBAQEBAQEBAQEBAQEBAQEBAQEBAQEBAQEBAQEBAQEBAQEBAQH/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f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H/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H+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f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H/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f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wEBAQEBAQEBAQEBAQEBAQEBAQEBAQGeAQEBAQEBAQEBAQEBAQEBAQEBAQEBAQEBATRgAQEBAQEBAQEBAQEBAQEBAQEBAQEBAQEBAQEBAQEBAQEBn2+gAQEBAQEBAQEBAQEBAQEBAQEBAQEBAQFcAQEBAQEBRwEBAQEBAU8BAQEBAQEBAQEBAQEBAQEBAQEBAQEBAQEBAQE7oY8BAQEBAQEBAQEBAQEBAQEBAQEBAQEBAQEBAYpIfqIBAQEBAQEBAQEBAQEBAQEBAQEBAQEBAQEBAQH/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f8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H/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f8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H/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f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H/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f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H/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f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H/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f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H/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f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0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AFd2jkTHdYiCQRKCwkEf//AAAAAGV2floAACTLNABIArp2AAAAAEBRPgB4yjQAUPNmdgAAAAAAAENoYXJVcHBlclcAAQV3uOVMd2TLNAAAAAAA0Mo0AIABv3YOXLp24Fu6dtDKNABkAQAAjWKldI1ipXTQwkMAAAgAAAACAAAAAAAA8Mo0ACJqpXQAAAAAAAAAACrMNAAJAAAAGMw0AAkAAAAAAAAAAAAAABjMNAAoyzQA7uqkdAAAAAAAAgAAAAA0AAkAAAAYzDQACQAAAEwSpnQAAAAAAAAAABjMNAAJAAAAAAAAAFTLNACVLqR0AAAAAAACAAAYzDQACQAAAGR2AAgAAAAAJQAAAAwAAAADAAAAGAAAAAwAAAAAAAACEgAAAAwAAAABAAAAHgAAABgAAAALAAAAYQAAADUBAAByAAAAJQAAAAwAAAADAAAAVAAAAKAAAAAMAAAAYQAAAGMAAABxAAAAAQAAAKsKDUJyHA1CDAAAAGEAAAAOAAAATAAAAAAAAAAAAAAAAAAAAP//////////aAAAAFYAaQBjAHQAbwByACAARABlAGwAZwBhAGQAbwAIAAAAAwAAAAYAAAAEAAAACAAAAAUAAAAEAAAACQAAAAcAAAADAAAACAAAAAcAAAAIAAAACA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QE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QE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R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AV3aORMd1iIJBEoLCQR//8AAAAAZXZ+WgAAJMs0AEgCunYAAAAAQFE+AHjKNABQ82Z2AAAAAAAAQ2hhclVwcGVyVwABBXe45Ux3ZMs0AAAAAADQyjQAgAG/dg5cunbgW7p20Mo0AGQBAACNYqV0jWKldNDCQwAACAAAAAIAAAAAAADwyjQAImqldAAAAAAAAAAAKsw0AAkAAAAYzDQACQAAAAAAAAAAAAAAGMw0ACjLNADu6qR0AAAAAAACAAAAADQACQAAABjMNAAJAAAATBKmdAAAAAAAAAAAGMw0AAkAAAAAAAAAVMs0AJUupHQAAAAAAAIAABjMNAAJAAAAZHYACAAAAAAlAAAADAAAAAEAAAAYAAAADAAAAP8AAAISAAAADAAAAAEAAAAeAAAAGAAAACoAAAAFAAAAhQAAABYAAAAlAAAADAAAAAEAAABUAAAAqAAAACsAAAAFAAAAgwAAABUAAAABAAAAqwoNQnIcDUIrAAAABQAAAA8AAABMAAAAAAAAAAAAAAAAAAAA//////////9sAAAARgBpAHIAbQBhACAAbgBvACAAdgDhAGwAaQBkAGEANAAGAAAAAwAAAAUAAAALAAAABwAAAAQAAAAHAAAACAAAAAQAAAAGAAAABwAAAAMAAAADAAAACAAAAAcAAABLAAAAQAAAADAAAAAFAAAAIAAAAAEAAAABAAAAEAAAAAAAAAAAAAAAQAEAAKAAAAAAAAAAAAAAAEABAACgAAAAUgAAAHABAAACAAAAFAAAAAkAAAAAAAAAAAAAALwCAAAAAAAAAQICIlMAeQBzAHQAZQBtAAAAAAAAAAAAFwEAAAAAAAAsM/oHgPj//wAAAAAAAAAAAAAAAAAAAAAQM/oHgPj//zqXAAAAADQA/jwFdyzzNAD1cQl3xPx8AP7///+M4wR38uAEd2TrqBXYaUIAqOmoFTDoNAAiaqV0AAAAAAAAAABq6TQACQAAAFjpNAAJAAAAAAAAAAAAAAC86agVeMvAFbzpqBUAAAAAeMvAFYDoNACNYqV0jWKldDCkTQYACAAAAAIAAAAAAACI6DQAImqldAAAAAAAAAAAvuk0AAcAAACw6TQABwAAAAAAAAAAAAAAsOk0AMDoNADu6qR0AAAAAAACAAAAADQABwAAALDpNAAHAAAATBKmdAAAAAAAAAAAsOk0AAcAAAAAAAAA7Og0AJUupHQAAAAAAAIAALDpN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D4AUAwJFijsPRkAVD4AAQAAAAijSQYAAAAAUFhLGeDseBkAVD4AoF9LGQAAAABQWEsZlR7LDwMAAACcHssPAQAAABji/RUIggEQwFrIDyi5NACAAb92Dly6duBbunYouTQAZAEAAI1ipXSNYqV0YEb+FQAIAAAAAgAAAAAAAEi5NAAiaqV0AAAAAAAAAAB8ujQABgAAAHC6NAAGAAAAAAAAAAAAAABwujQAgLk0AO7qpHQAAAAAAAIAAAAANAAGAAAAcLo0AAYAAABMEqZ0AAAAAAAAAABwujQABgAAAAAAAACsuTQAlS6kdAAAAAAAAgAAcLo0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IYCoPj///IBAAAAAAAA/PseBoD4//8IAFh++/b//wAAAAAAAAAA4PseBoD4/////wAAAABKBlAHlx7+nbp2b4kpEJ8OATQAAAAAoEkVH/SvNAAzFCGXIgCKAUmMKRC0rjQAAAAAABDJSgb0rzQAJIiAEvyuNADZiykQUwBlAGcAbwBlACAAVQBJAAAAAAD1iykQzK80AOEAAAB0rjQAS+TZDxCx2xXhAAAAAQAAAG4Hlx4AADQA6uPZDwQAAAAFAAAAAAAAAAAAAAAAAAAAbgeXHoCwNAAliykQ8HRUBgQAAAAQyUoGAAAAAEmLKRAAAAAAAABlAGcAbwBlACAAVQBJAAAAChNQrzQAUK80AOEAAADsrjQAAAAAAFAHlx4AAAAAAQAAAAAAAAAQrzQALzC7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BP//////////////////////////////////8AA///////////////////////////////////A/v//////////////////////////////////wP7//////////////////////////////////8D////////////////////////////////////A////////////////////////////////////wP///////////////////////////////////8D////////////////////////////////////A////////////////////////////////////wP///////////////////////////////////8D////////////////////////////////////A////////////////////////////////////wP///////////////////////////////////8D////////////////////////////////////A////////////////////////////////////wP///////////////////////////////////8D////////////////////////////////////A+///////////////////////////////////wP///////////////////////////////////8Dw///////////////////////////////////A////////////////////////////////////wP///////////////////////////////////8D////////////////////////////////////A4f//////////////////////////////////wP3//////////////////////////////////8D////////////////////////////////////A9///////////////////////////////////wP///////////////////////////////////8D3///////////////////////////////////A////////////////////////////////////wAD//////////////////////////////////8Dr///////////////////////////////////A////////////////////////////////////wO///////////////////////////////////8Dm///////////////////////////////////A6f//////////////////////////////////wP///////////////////////////////////8Dz///////////////////////////////////A5v//////////////////////////////////wP///////////////////////////////////8Du///////////////////////////////////A9f//////////////////////////////////wOX//////////////////////////////////8D////////////////////////////////////A/P//////////////////////////////////wOr//////////////////////////////////8DY///////////////////////////////////A////////////////////////////////////wP///////////////////////////////////8D6///////////////////////////////////A5P//////////////////////////////////wP///////////////////////////////////8D////////////////////////////////////A////////////////////////////////////wOn//////////////////////////////////8D9///////////////////////////////////A////////////////////////////////////wP///////////////////////////////////8Da///////////////////////////////////A0P//////////////////////////////////wP///////////////////////////////////8AA///////////////////////////////////AAP//////////////////////////////////wPT//////////////////////////////////8AA///////////////////////////////////AAP//////////////////////////////////wP///////////////////////////////////8Dy///////////////////////////////////A////////////////////////////////////wP///////////////////////////////////8D////////////////////////////////////A0f//////////////////////////////////wP///////////////////////////////////8D////////////////////////////////////A////////////////////////////////////wO3//////////////////////////////////8D9///////////////////////////////////A////////////////////////////////////wP///////////////////////////////////8D////////////////////////////////////A6///////////////////////////////////wP///////////////////////////////////8D////////////////////////////////////A////////////////////////////////////wNn//////////////////////////////////8D////////////////////////////////////A////////////////////////////////////wP///////////////////////////////////8Dq///////////////////////////////////A////////////////////////////////////wP///////////////////////////////////8D////////////////////////////////////AAP//////////////////////////////////wOn//////////////////////////////////8D////////////////////////////////////A////////////////////////////////////wP///////////////////////////////////8D////////////////////////////////////A////////////////////////////////////wP///////////////////////////////////8D////////////////////////////////////A/P//////////////////////////////////wPn//////////////////////////////////8D////////////////////////////////////A////////////////////////////////////wP///////////////////////////////////8Dg///////////////////////////////////A////////////////////////////////////wP///////////////////////////////////8D////////////////////////////////////AYf//////////////////////////////////wP///////////////////////////////////8D////////////////////////////////////A////////////////////////////////////wP///////////////////////////////////8D////////////////////////////////////A////////////////////////////////////wP///////////////////////////////////8D////////////////////////////////////A////////////////////////////////////wP///////////////////////////////////8D////////////////////////////////////A////////////////////////////////////wAX//////////////////////////////////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Uc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w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H/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f8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w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H/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f8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w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H/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f8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w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H/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f8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wEBAcEgAQEBAQEBAQEBAQEBAQEBAQEBAQEBAQEBAQEBAQEBAQE/KwEBAQEBAQEBawkBAQEBAQEBAQEBAQEBAQEBAQEBAQEBAQEBAQEBAQEBAQEBAQEBAQEBAQEBAQEBAQEBAQEBAQEBAQEBAQEBAQEBAQEBAQEBAQEBAQEBAQEBAQEBAQEBAQEBAQEBAQEBAQEBAQEBAQEBAQEBAQEBAQEBAQEBAQEBAQEBAQEBAQEBAQEBAQEBAQEBAQEBAQEBAQEBAQEBAQEBAQEBAQEBAQEBAQH/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f8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w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H/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H/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f8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w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H/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f8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wEBAQEBAQEBAQEBAQEBAQEBAQEBAUUPciABAQEBAQEBAQEBERMBAQEBAQE4w6Y+xcMBAQEBAQEBAQEBAQEBAQEBAQEBAQEBAQEBAQEBAQEBAQEBAQEBAQEBAQEBAQEBAQEBAQEBAQEBAQEBAQEBAQEBAQEBAQEBAQEBAQEBAQEBAQEBAQEBAQEBAQEBAQEBAQEBAQEBAQEBAQEBAQEBAQEBAQEBAQEBAQEBAQEBAQEBAQEBAQEBAQEBAQEBAQEBAQEBAQEBAQEBAQEBAQEBAQEBAQH/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f8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wEBAQEBAQEBAQEBAQEBAQEBAQEBAQEBAQEBARB+cgUBAQEB3gEBAQEBAQEBAQEBDuYBAQEpiJB1AQEBAQEBAQEBAQEBAQEBAQEBAQEBAQEBAQEBAQEBAQEBAQEBAQEBAQEBAQEBAQEBAQEBAQEBAQEBAQEBAQEBAQEBAQEBAQEBAQEBAQEBAQEBAQEBAQEBAQEBAQEBAQEBAQEBAQEBAQEBAQEBAQEBAQEBAQEBAQEBAQEBAQEBAQEBAQEBAQEBAQEBAQEBAQEBAQEBAQEBAQEBAQH/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f8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zQ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Hj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Q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H/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f8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w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HZ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R0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w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H/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f8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w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H/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f8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w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H/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f8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w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H/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f8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w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H+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f8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9w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H/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f8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wEBAQEBAQEBAQEBAQEBAQEBAQEBAQEBAQEBAQGYWgEBAQEBAQEBAQEBAQEBAQEBjDYBAQEBAQEBAQEBtQEBAQEaxgEBAaEBAQFEXRK6AQEBAQR0AQXMAQEBAQFlzzM/AXRmAQEBAQFBg0Z+OwEBAQG5AYwnAQEBAQEyp40BAQEBAQEBAQEBAQEBAQEBAQEBAQEBAQEBAQEBAQEBAQEBAQEBAQEBAQEBAQEBAQEBAQEBAQEBAQEBAQEBAQEBAQEBAQEBAQEBAQEBAQEBAQEBAQEBAQH/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f8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wEBAQEBAQEBAQEBAQEBAQEBAQEBAQEBAQEBAQGkAQEBAQEBAQEBAQEBAQEBAQEBjDYBAQEBAQEBAQEBv9cBAQF7sQEBlFgBAQEBAS5OfwqPAQF+AUwBAQEBAcWDRjwBAWUWAQEBAQEBAQHBAQEBAQEB2HJULDgBAQEBAQEBAQFspYYBAQEBAQEBAQEBAQEBAQEBAQEBAQEBAQEBAQEBAQEBAQEBAQEBAQEBAQEBAQEBAQEBAQEBAQEBAQEBAQEBAQEBAQEBAQEBAQEBAQEBAQEBAQEk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f8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w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H/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f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wEBAQEBAQEBAQEBAQEBAQEBAQEBAQEBAQEBiEEBAQEBAQEBAQEBAQEBAQEBAQEBSRYBAQEBAQEBAQEBAQEBAQEBAQEBAQEBAQEBAQEBAbp+AQHGMTsBAQEPGAEBAQEBAQEBAQHHAQEBVwEBAQEBAXWVAZIBAQEBAQEBAQEBAQFDAQEBAXs2mUYOWQEBBbswAQEBAQEBAQEBAQEBAQEBAQEBAQEBAQEBAQEBAQEBAQEBAQEBAQEBAQEBAQEBAQEBAQEBAQEBAQEBAQEBAQEBAQEBAQH/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A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wEBAQEBAQEBAQEBAQEBAQEBAQEBAQEBAQHEKwEBAQEBAQEBAQEBAQEBAQEBAQEBa6ABAQEBAQEBAQEBAQEBAQEBAQCjAQEBAQEBAQEBEW+GMQFxMSkBAZpoAQEBAQEBAQEBAQEBAQEBAQEBAQEBAVcBAX9mAQEBAQEBAQEBj30BAQEBAQEBAQEBAQEBAQEBjAkZXVEFAQEBAQEBAQEBAQEBAQEBAQEBAQEBAQEBAQEBAQEBAQEBAQEBAQEBAQEBAQEBAQEBAQEBAQEBAQEBAQEBAQH/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EB/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f8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g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H/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f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H/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f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H/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f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H/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f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H/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f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H/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f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H/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f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H/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f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H/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f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w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f9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oAAAAAwAAABhAAAAYwAAAHEAAAABAAAAqwoNQnIcDUIMAAAAYQAAAA4AAABMAAAAAAAAAAAAAAAAAAAA//////////9oAAAAVgBpAGMAdABvAHIAIABEAGUAbABnAGEAZABvAAgAAAADAAAABgAAAAQAAAAIAAAABQAAAAQAAAAJAAAABwAAAAMAAAAIAAAABwAAAAgAAAAI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ABAQ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65lNoXf9uUpCfz716+V9c0wxiPW91/5ac6FaHRhHRmk=</DigestValue>
    </Reference>
    <Reference Type="http://www.w3.org/2000/09/xmldsig#Object" URI="#idOfficeObject">
      <DigestMethod Algorithm="http://www.w3.org/2001/04/xmlenc#sha256"/>
      <DigestValue>78pwMJ40xYZY7mlI0YemXSOJ5DBAljK2g7LewO7jiVA=</DigestValue>
    </Reference>
    <Reference Type="http://uri.etsi.org/01903#SignedProperties" URI="#idSignedProperties">
      <Transforms>
        <Transform Algorithm="http://www.w3.org/TR/2001/REC-xml-c14n-20010315"/>
      </Transforms>
      <DigestMethod Algorithm="http://www.w3.org/2001/04/xmlenc#sha256"/>
      <DigestValue>WfF0EkUOfwpDOAZV1qhqPIt+g8Twdi/+J4MhpvQ2z2c=</DigestValue>
    </Reference>
    <Reference Type="http://www.w3.org/2000/09/xmldsig#Object" URI="#idValidSigLnImg">
      <DigestMethod Algorithm="http://www.w3.org/2001/04/xmlenc#sha256"/>
      <DigestValue>x00pXmbw5ovcW0rRpw75AA64O58XROCj47nDPKv6V/I=</DigestValue>
    </Reference>
    <Reference Type="http://www.w3.org/2000/09/xmldsig#Object" URI="#idInvalidSigLnImg">
      <DigestMethod Algorithm="http://www.w3.org/2001/04/xmlenc#sha256"/>
      <DigestValue>09EGWwUeZ3tmarMIoJuENP1hW/4oAQk8TISyBlBQH3U=</DigestValue>
    </Reference>
  </SignedInfo>
  <SignatureValue>ZUknELBYqAybFm3DiFOFvVFYWPtSyQPvW8c9Jo+e/kmm/qYCPVq6qFsgFwsbJi4QUhf/fbxhvlow
UqgyPtPr4zNS5e4h5Oz2NC7UpuDvv9quRZ+tz9RqhZ2jN3ICW0s80i7UxLHrdDHQD49sOIY0DsJn
KTBFJ5gwE3F+qSjkwLKFnZsYrRA2/jjt/aNpHmLL45u41WZmfqcHreWyT6VbBT3mUVp9ecqtw4Ht
ISCChkVcutfwRl/7x9p/C0wne5m8amjhjaBLwFw2gVCnsm5S9O3GSwjN6Y9hsaxj5eS7MCCI+dTs
t0RsEyZi+L78RXM3TqKWT1E1Uq08r3diZdn66w==</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//PzKt01hmLfyzwRASobGsXV6Da55NvaGQw0YdQn4Xg=</DigestValue>
      </Reference>
      <Reference URI="/xl/calcChain.xml?ContentType=application/vnd.openxmlformats-officedocument.spreadsheetml.calcChain+xml">
        <DigestMethod Algorithm="http://www.w3.org/2001/04/xmlenc#sha256"/>
        <DigestValue>mWgAfOPR0JN6WCenL0WXdOwzvgq+s5PPSk9IpLba0cE=</DigestValue>
      </Reference>
      <Reference URI="/xl/comments1.xml?ContentType=application/vnd.openxmlformats-officedocument.spreadsheetml.comments+xml">
        <DigestMethod Algorithm="http://www.w3.org/2001/04/xmlenc#sha256"/>
        <DigestValue>CANX57IYti1WVUElOUsXSbSXHqcP8TL+6dbT8jjXEmI=</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WAbza7mLbxpNgYNdw9aH9h/nq3FpdUiszN30nlxqCVQ=</DigestValue>
      </Reference>
      <Reference URI="/xl/drawings/drawing2.xml?ContentType=application/vnd.openxmlformats-officedocument.drawing+xml">
        <DigestMethod Algorithm="http://www.w3.org/2001/04/xmlenc#sha256"/>
        <DigestValue>IZaovHbLLhefXkL1+HOCIrxoHfwLoVWtPubiWGjHGo4=</DigestValue>
      </Reference>
      <Reference URI="/xl/drawings/vmlDrawing1.vml?ContentType=application/vnd.openxmlformats-officedocument.vmlDrawing">
        <DigestMethod Algorithm="http://www.w3.org/2001/04/xmlenc#sha256"/>
        <DigestValue>+lLtxzy4iKcHmxNnGZtiPXmkhpamkjlRsY8NoBmJR6g=</DigestValue>
      </Reference>
      <Reference URI="/xl/drawings/vmlDrawing2.vml?ContentType=application/vnd.openxmlformats-officedocument.vmlDrawing">
        <DigestMethod Algorithm="http://www.w3.org/2001/04/xmlenc#sha256"/>
        <DigestValue>LZzWEa2XIS4Bn9UmBqPUhdKZBGnnbx5QMPA+rxHUg1s=</DigestValue>
      </Reference>
      <Reference URI="/xl/drawings/vmlDrawing3.vml?ContentType=application/vnd.openxmlformats-officedocument.vmlDrawing">
        <DigestMethod Algorithm="http://www.w3.org/2001/04/xmlenc#sha256"/>
        <DigestValue>EDkOPpKc7ruiDkUkENV1zFYb70ZHR3A5Lj38L8F3xRs=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zZipcy9RctgYzIAQ8M13WV41Gt4Baj9xRpMT39CNmjE=</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st/gdIf1Lt9CFkaQmp0IYeRVIWxSsG8Yv/T/2c3PLtU=</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41sg1Wnz/aS48TpIy5q6c1X7xQXNMAM0lycZ39bUyD0=</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fxNXW3X0Widt356oPXQrTKzySzJSW+DtjE8n0hPlXn0=</DigestValue>
      </Reference>
      <Reference URI="/xl/externalLinks/externalLink1.xml?ContentType=application/vnd.openxmlformats-officedocument.spreadsheetml.externalLink+xml">
        <DigestMethod Algorithm="http://www.w3.org/2001/04/xmlenc#sha256"/>
        <DigestValue>saASpAdYe0czai1LEHXAJPxeANGPdxedIeYny0o8c8I=</DigestValue>
      </Reference>
      <Reference URI="/xl/externalLinks/externalLink2.xml?ContentType=application/vnd.openxmlformats-officedocument.spreadsheetml.externalLink+xml">
        <DigestMethod Algorithm="http://www.w3.org/2001/04/xmlenc#sha256"/>
        <DigestValue>njTmiLsG69jiGMhi984n3BJLRmxgnklEs6uxRyHMIIE=</DigestValue>
      </Reference>
      <Reference URI="/xl/externalLinks/externalLink3.xml?ContentType=application/vnd.openxmlformats-officedocument.spreadsheetml.externalLink+xml">
        <DigestMethod Algorithm="http://www.w3.org/2001/04/xmlenc#sha256"/>
        <DigestValue>bdw5cCS9Hw7nhiyooi3TLtq59o1DhJqNlwYU6zGhf+M=</DigestValue>
      </Reference>
      <Reference URI="/xl/externalLinks/externalLink4.xml?ContentType=application/vnd.openxmlformats-officedocument.spreadsheetml.externalLink+xml">
        <DigestMethod Algorithm="http://www.w3.org/2001/04/xmlenc#sha256"/>
        <DigestValue>5F7W5e0ejQSUBu6ipkregCdwPHr44HwIyD19mOLNtGQ=</DigestValue>
      </Reference>
      <Reference URI="/xl/externalLinks/externalLink5.xml?ContentType=application/vnd.openxmlformats-officedocument.spreadsheetml.externalLink+xml">
        <DigestMethod Algorithm="http://www.w3.org/2001/04/xmlenc#sha256"/>
        <DigestValue>saNuCsK8ExUti0TRW8s/Cm2uDZOpKeBhf1U4cVWMGQ8=</DigestValue>
      </Reference>
      <Reference URI="/xl/media/image1.emf?ContentType=image/x-emf">
        <DigestMethod Algorithm="http://www.w3.org/2001/04/xmlenc#sha256"/>
        <DigestValue>A9YoCAvisSqzEiVbcbHtjgb6A8b84ebu2AWP+pc53o4=</DigestValue>
      </Reference>
      <Reference URI="/xl/media/image2.emf?ContentType=image/x-emf">
        <DigestMethod Algorithm="http://www.w3.org/2001/04/xmlenc#sha256"/>
        <DigestValue>XvaJIHBYlD1Eb7sjXx7t/QGF1ZzQeouSAXpHvSk0Muk=</DigestValue>
      </Reference>
      <Reference URI="/xl/media/image3.emf?ContentType=image/x-emf">
        <DigestMethod Algorithm="http://www.w3.org/2001/04/xmlenc#sha256"/>
        <DigestValue>AneZOQxkKqS9CuyZic8+Ccj3PVnoV7cs0vcv5F0oYC8=</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bPYCJW0kyas4ybQbjIO76sAL12nmR4byqNR8h3glpjY=</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iWC2HQrR8GlIYDRy5SJQ+gmyoPwp3ri3kU8MZoPqAP4=</DigestValue>
      </Reference>
      <Reference URI="/xl/sharedStrings.xml?ContentType=application/vnd.openxmlformats-officedocument.spreadsheetml.sharedStrings+xml">
        <DigestMethod Algorithm="http://www.w3.org/2001/04/xmlenc#sha256"/>
        <DigestValue>+4hS3MXcsfBAlq1fHG7wMyLQHkDMUOlVyxEIQUaYPOI=</DigestValue>
      </Reference>
      <Reference URI="/xl/styles.xml?ContentType=application/vnd.openxmlformats-officedocument.spreadsheetml.styles+xml">
        <DigestMethod Algorithm="http://www.w3.org/2001/04/xmlenc#sha256"/>
        <DigestValue>huFPFlwws+bJZ64SvUdXOLpdU4b39c00KGeaLcVV7x0=</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uwb07r7nV3mrHY5MSECQT39mwRDToqwWMM/5f+cuh08=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8Xds3KQ1tG3PuEL8MFERYEytjbCZtaz8zVUahWy5DKU=</DigestValue>
      </Reference>
      <Reference URI="/xl/worksheets/sheet1.xml?ContentType=application/vnd.openxmlformats-officedocument.spreadsheetml.worksheet+xml">
        <DigestMethod Algorithm="http://www.w3.org/2001/04/xmlenc#sha256"/>
        <DigestValue>AppVPTR/79FIur7xjk2z6YCrQl5uOEd5ktQq3qPGm1Q=</DigestValue>
      </Reference>
      <Reference URI="/xl/worksheets/sheet2.xml?ContentType=application/vnd.openxmlformats-officedocument.spreadsheetml.worksheet+xml">
        <DigestMethod Algorithm="http://www.w3.org/2001/04/xmlenc#sha256"/>
        <DigestValue>dHfn2MOvySIQo9wNOfEYhOD91lhN8FNyC0+g6fEgyMs=</DigestValue>
      </Reference>
      <Reference URI="/xl/worksheets/sheet3.xml?ContentType=application/vnd.openxmlformats-officedocument.spreadsheetml.worksheet+xml">
        <DigestMethod Algorithm="http://www.w3.org/2001/04/xmlenc#sha256"/>
        <DigestValue>UTXvoQQ5IgmuXG1NPqFt03U1hebF/hWwrixF3Q7jfnw=</DigestValue>
      </Reference>
    </Manifest>
    <SignatureProperties>
      <SignatureProperty Id="idSignatureTime" Target="#idPackageSignature">
        <mdssi:SignatureTime xmlns:mdssi="http://schemas.openxmlformats.org/package/2006/digital-signature">
          <mdssi:Format>YYYY-MM-DDThh:mm:ssTZD</mdssi:Format>
          <mdssi:Value>2017-01-19T13:10:45Z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SEREREREREhEhESERERERERERERERERERERERERERERERERERERERERERERERERERERERERERERERERERERERERERERERERERERERERERERERERAREREhERERIRESIRERESESIREREREREREREREREREREREREREREREREREREREREREREREREREREREREREREREREREREREREREREREREREREREREREREREQARERERFNAIsA1BERESIRIREREREREREREREREREREREREREREREREREREREREREREREREREREREREREREREREREREREREREREREREREREREREREREREREBEREREttxIREUq49BIRERERERERERERERERERERERERERERERERERERERERERERERERERERERERERERERERERERERERERERERERERERERERERERERERERABESESaBEREhEiEUoKYSEREhEhEREREREREREREREREREREREREREREREREREREREREREREREREREREREREREREREREREREREREREREREREREREREREREQEREhEjsTESEREREiJ7hBIREREREREREREREREREREREREREREREREREREREREREREREREREREREREREREREREREREREREREREREREREREREREREREREREA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ABEREREREREREREREREREREREREREREREREhLPERISERERERERERERERERERGtEvAHEREh0KERIRQPO0ESkEJLcau/EhESESEREREREREREREREREREREQEREREREREREREREREREREREREREREREREhEhLtIRERERERERERERERERERESJLMnmwUSESaAQRERLgf/ESTYY5oi8KEhEhITEREREREREREREREREREREAEREREREREREREREREREREREREREREREREREhFIYiERIREREREREREREREREREp4ReYtBERHABBEhEnCpQSIot2AiKQQRESETERERERERERERERERERERARERERERERERERERERERERERERERERERERIRIRFgIRERERERERERERERERERESEeghHQuBIREruBETESqQchETi1jxOgwSERIREREREREREREREREREREQAREREREREREREREREREREREREREREREREhEREiEoURMRERERERERERERERERESEitRI723EhEZwMERIhaQ0hESS4qxHAgyEREREREREREREREREREREREBERERERERERERERERERERERERERERERERERIREREaUREREREREREREREREREhEREx6BEn37YREc3LMRIRHgBRIRFIAEFQhxESERERERERERERERERERERAB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2017-01-19T13:10:45Z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E0ACJaqC8QATQDIQ00AAQAAAPg1qQsAAAAAeHWoC8QATQDIQ00AsNqnCwAAAAB4dagL44XcZAMAAADshdxkAQAAAHh9qgtozQ1ljmjUZAwyKgCAAUZ2DlxBduBbQXYMMioAZAEAAHtiBXd7YgV3sMCHCwAIAAAAAgAAAAAAACwyKgAQagV3AAAAAAAAAABgMyoABgAAAFQzKgAGAAAAAAAAAAAAAABUMyoAZDIqAOLqBHcAAAAAAAIAAAAAKgAGAAAAVDMqAAYAAABMEgZ3AAAAAAAAAABUMyoABgAAAAAAAACQMioAii4EdwAAAAAAAgAAVDMqAAYAAABkdgAIAAAAACUAAAAMAAAAAQAAABgAAAAMAAAAAAAAAhIAAAAMAAAAAQAAABYAAAAMAAAACAAAAFQAAABUAAAADAAAADcAAAAgAAAAWgAAAAEAAACrCg1CAAANQgwAAABbAAAAAQAAAEwAAAAEAAAACwAAADcAAAAiAAAAWwAAAFAAAABYADYAFQAAABYAAAAMAAAAAAAAAFIAAABwAQAAAgAAABQAAAAJAAAAAAAAAAAAAAC8AgAAAAAAAAECAiJTAHkAcwB0AGUAbQAAAAAAAAAAAOIAAAAAAAAALANtBoD4//8AAAAAAAAAAAAAAAAAAAAAEANtBoD4//96lwAAAAAqAP48TnecOCoA9XFSd9p+ZAD+////jONNd/LgTXfsJqkLWBFQADAlqQssMioAEGoFdwAAAAAAAAAAYDMqAAYAAABUMyoABgAAAAIAAAAAAAAARCWpCxgrkgtEJakLAAAAABgrkgt8MioAe2IFd3tiBXcAAAAAAAgAAAACAAAAAAAAhDIqABBqBXcAAAAAAAAAALozKgAHAAAArDMqAAcAAAAAAAAAAAAAAKwzKgC8MioA4uoEdwAAAAAAAgAAAAAqAAcAAACsMyoABwAAAEwSBncAAAAAAAAAAKwzKgAHAAAAAAAAAOgyKgCKLgR3AAAAAAACAACsMyo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wKg+P//8gEAAAAAAAD8C2wEgPj//wgAWH779v//AAAAAAAAAADgC2wEgPj/////AAAAAAAAAAAAAEBJDw4lAAAA7exrKj6O6GQwffsHAAAAAJVPIfMiAIoBIA0EhKCjKgB0oyoAYNynCyANBIQ0pioADY/oZCANBIQAAAAAYArcBxD4kAQgpSoAWNgNZYpJDw4AAAAAWNgNZSANAABASQ8OJQAAAAAAAAAHAAAAQEkPDgAAAAAAAAAAqKMqAOJ53GQgAAAA/////wAAAAAAAAAAEAAAAAAAAAA4AAAAAQAAAAEAAAARAAAAEQAAABAAAAAAAAAAYArcBxD4kAQApAEA/////8RQCsFopCoAaKQqANB46GQAAAAAlKYqAGAK3AfgeOhkxFAKwSSkKgBWOkJ2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TndOZQN3HqYqZhhLKmb//wAAAACudn5aAAA8yioASAJBdgAAAABYZk8AkMkqAFDzr3YAAAAAAABDaGFyVXBwZXJXAAFOd75mA3d8yioAAAAAAOjJKgCAAUZ2DlxBduBbQXboySoAZAEAAHtiBXd7YgV3UAlRAAAIAAAAAgAAAAAAAAjKKgAQagV3AAAAAAAAAABCyyoACQAAADDLKgAJAAAAAAAAAAAAAAAwyyoAQMoqAOLqBHcAAAAAAAIAAAAAKgAJAAAAMMsqAAkAAABMEgZ3AAAAAAAAAAAwyyoACQAAAAAAAABsyioAii4EdwAAAAAAAgAAMMsqAAkAAABkdgAIAAAAACUAAAAMAAAAAwAAABgAAAAMAAAAAAAAAhIAAAAMAAAAAQAAAB4AAAAYAAAACwAAAGEAAAA1AQAAcgAAACUAAAAMAAAAAwAAAFQAAADYAAAADAAAAGEAAACXAAAAcQAAAAEAAACrCg1CAAANQgwAAABhAAAAFwAAAEwAAAAAAAAAAAAAAAAAAAD//////////3wAAABKAHUAYQBuACAAUABhAGIAbABvACAAUgBvAGQAcgDtAGcAdQBlAHoAIABGAC4AAAA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E53TmUDdx6mKmYYSypm//8AAAAArnZ+WgAAPMoqAEgCQXYAAAAAWGZPAJDJKgBQ8692AAAAAAAAQ2hhclVwcGVyVwABTne+ZgN3fMoqAAAAAADoySoAgAFGdg5cQXbgW0F26MkqAGQBAAB7YgV3e2IFd1AJUQAACAAAAAIAAAAAAAAIyioAEGoFdwAAAAAAAAAAQssqAAkAAAAwyyoACQAAAAAAAAAAAAAAMMsqAEDKKgDi6gR3AAAAAAACAAAAACoACQAAADDLKgAJAAAATBIGdwAAAAAAAAAAMMsqAAkAAAAAAAAAbMoqAIouBHcAAAAAAAIAADDLKgAJAAAAZHYACAAAAAAlAAAADAAAAAEAAAAYAAAADAAAAP8AAAISAAAADAAAAAEAAAAeAAAAGAAAACoAAAAFAAAAhQAAABYAAAAlAAAADAAAAAEAAABUAAAAqAAAACsAAAAFAAAAgwAAABUAAAABAAAAqwoNQgAADUIrAAAABQAAAA8AAABMAAAAAAAAAAAAAAAAAAAA//////////9sAAAARgBpAHIAbQBhACAAbgBvACAAdgDhAGwAaQBkAGEAKgAGAAAAAwAAAAUAAAALAAAABwAAAAQAAAAHAAAACAAAAAQAAAAGAAAABwAAAAMAAAADAAAACAAAAAcAAABLAAAAQAAAADAAAAAFAAAAIAAAAAEAAAABAAAAEAAAAAAAAAAAAAAAQAEAAKAAAAAAAAAAAAAAAEABAACgAAAAUgAAAHABAAACAAAAFAAAAAkAAAAAAAAAAAAAALwCAAAAAAAAAQICIlMAeQBzAHQAZQBtAAAAAAAAAAAA4gAAAAAAAAAsA20GgPj//wAAAAAAAAAAAAAAAAAAAAAQA20GgPj//3qXAAAAACoA/jxOd5w4KgD1cVJ32n5kAP7///+M40138uBNd+wmqQtYEVAAMCWpCywyKgAQagV3AAAAAAAAAABgMyoABgAAAFQzKgAGAAAAAgAAAAAAAABEJakLGCuSC0QlqQsAAAAAGCuSC3wyKgB7YgV3e2IFdwAAAAAACAAAAAIAAAAAAACEMioAEGoFdwAAAAAAAAAAujMqAAcAAACsMyoABwAAAAAAAAAAAAAArDMqALwyKgDi6gR3AAAAAAACAAAAACoABwAAAKwzKgAHAAAATBIGdwAAAAAAAAAArDMqAAcAAAAAAAAA6DIqAIouBHcAAAAAAAIAAKwzKg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E0ACJaqC8QATQDIQ00AAQAAAPg1qQsAAAAAeHWoC8QATQDIQ00AsNqnCwAAAAB4dagL44XcZAMAAADshdxkAQAAAHh9qgtozQ1ljmjUZAwyKgCAAUZ2DlxBduBbQXYMMioAZAEAAHtiBXd7YgV3sMCHCwAIAAAAAgAAAAAAACwyKgAQagV3AAAAAAAAAABgMyoABgAAAFQzKgAGAAAAAAAAAAAAAABUMyoAZDIqAOLqBHcAAAAAAAIAAAAAKgAGAAAAVDMqAAYAAABMEgZ3AAAAAAAAAABUMyoABgAAAAAAAACQMioAii4EdwAAAAAAAgAAVDMq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8CoPj///IBAAAAAAAA/AtsBID4//8IAFh++/b//wAAAAAAAAAA4AtsBID4/////wAAAADcBwAAAACocw0O/p1Bdtis/2X9UAHIMH37BwAAAAAkUiFLIgCKAUyjKgBe9MplzKMqAAAAAABgCtwHDKUqACSIgBIUpCoAUwBlAGcAbwBlACAAVQBJAAAAAAAAAAAAJeTKZeEAAACIoyoAmjPpZPgxqwvhAAAAAQAAAMZzDQ4AACoAOjPpZAQAAAAFAAAAAAAAAAAAAAAAAAAAxnMNDpSlKgAk38pl8KmqCwQAAABgCtwHAAAAAKXjymUQAAAAAAAAAFMAZQBnAG8AZQAgAFUASQAAAArBaKQqAGikKgDhAAAAAAAAAKhzDQ4AAAAAAQAAAAAAAAAkpCoAVjpCdm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D//w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B6Qw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I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iwSShTUyU6mosOJbuov1fcLQVH8=</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mn7EIpiZRP/QL6u7lRjFMdFq1WA=</DigestValue>
    </Reference>
    <Reference URI="#idValidSigLnImg" Type="http://www.w3.org/2000/09/xmldsig#Object">
      <DigestMethod Algorithm="http://www.w3.org/2000/09/xmldsig#sha1"/>
      <DigestValue>HlL+MGpel0qDsTmxUsThrEPYDV8=</DigestValue>
    </Reference>
    <Reference URI="#idInvalidSigLnImg" Type="http://www.w3.org/2000/09/xmldsig#Object">
      <DigestMethod Algorithm="http://www.w3.org/2000/09/xmldsig#sha1"/>
      <DigestValue>bGZLn8BZESCTHRFfW2qjrQShMhs=</DigestValue>
    </Reference>
  </SignedInfo>
  <SignatureValue>BYGxYuMmJKtGA/+ARkTE7qF5zMb3lR2lTTMndUi3fnNhxunkW4fp4cb/Daku7VlOZstXj7pwIHpC
gjJdis/m6YNvp8GK5Xk+99VJiae/Hw2Abo9fGCH1etWse8zXtEuUw7FVSYK0x13YsOYH1YBlXSeJ
pHGL4Dk0Jzvl82zEojrp+uBqe+B9mkRliS+pKYajbyurOGOW4P+LVfMAwLOoIMn2iwaUPVACRYrD
xcDJEt+ywNg8GDMyJZ2+zNzbbzy4I+QgK95GNnvspSsiaSjkmOwrUHI5hGkuD8ApEqF/7xXG+tp2
trzwjpHD+yrXD6pqq3E6++t3RCkyoSc7RoAYmg==</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comments1.xml?ContentType=application/vnd.openxmlformats-officedocument.spreadsheetml.comments+xml">
        <DigestMethod Algorithm="http://www.w3.org/2000/09/xmldsig#sha1"/>
        <DigestValue>VMioqaRwydLrWEUpvrT45W4WPvM=</DigestValue>
      </Reference>
      <Reference URI="/xl/drawings/vmlDrawing1.vml?ContentType=application/vnd.openxmlformats-officedocument.vmlDrawing">
        <DigestMethod Algorithm="http://www.w3.org/2000/09/xmldsig#sha1"/>
        <DigestValue>w8DTDKgMrOLE7Q3h7A5/qw9fQE4=</DigestValue>
      </Reference>
      <Reference URI="/xl/media/image1.emf?ContentType=image/x-emf">
        <DigestMethod Algorithm="http://www.w3.org/2000/09/xmldsig#sha1"/>
        <DigestValue>QYV5l0Z6Lntoo0fF2mRNOp9eBbE=</DigestValue>
      </Reference>
      <Reference URI="/xl/sharedStrings.xml?ContentType=application/vnd.openxmlformats-officedocument.spreadsheetml.sharedStrings+xml">
        <DigestMethod Algorithm="http://www.w3.org/2000/09/xmldsig#sha1"/>
        <DigestValue>d7v4HZLK0+lDOH7J8VWyf3V251s=</DigestValue>
      </Reference>
      <Reference URI="/xl/theme/theme1.xml?ContentType=application/vnd.openxmlformats-officedocument.theme+xml">
        <DigestMethod Algorithm="http://www.w3.org/2000/09/xmldsig#sha1"/>
        <DigestValue>R4kIvsVDsowaZpCdS6qlPBKvBng=</DigestValue>
      </Reference>
      <Reference URI="/xl/calcChain.xml?ContentType=application/vnd.openxmlformats-officedocument.spreadsheetml.calcChain+xml">
        <DigestMethod Algorithm="http://www.w3.org/2000/09/xmldsig#sha1"/>
        <DigestValue>4Zl1BZegA4FnJzDk5SvtZxuGwsc=</DigestValue>
      </Reference>
      <Reference URI="/xl/media/image3.emf?ContentType=image/x-emf">
        <DigestMethod Algorithm="http://www.w3.org/2000/09/xmldsig#sha1"/>
        <DigestValue>dJByxr5Y8xYm+CutEulrHWzjrHo=</DigestValue>
      </Reference>
      <Reference URI="/xl/media/image2.emf?ContentType=image/x-emf">
        <DigestMethod Algorithm="http://www.w3.org/2000/09/xmldsig#sha1"/>
        <DigestValue>tTAgvp3akMEJZVunM4dXNo7lSO4=</DigestValue>
      </Reference>
      <Reference URI="/xl/drawings/vmlDrawing2.vml?ContentType=application/vnd.openxmlformats-officedocument.vmlDrawing">
        <DigestMethod Algorithm="http://www.w3.org/2000/09/xmldsig#sha1"/>
        <DigestValue>fh/OnSZKoSVnqdKh7j03RAIOwp4=</DigestValue>
      </Reference>
      <Reference URI="/xl/externalLinks/externalLink1.xml?ContentType=application/vnd.openxmlformats-officedocument.spreadsheetml.externalLink+xml">
        <DigestMethod Algorithm="http://www.w3.org/2000/09/xmldsig#sha1"/>
        <DigestValue>o2WJj8A6cpppDPyjbNtsKg2qzAY=</DigestValue>
      </Reference>
      <Reference URI="/xl/printerSettings/printerSettings3.bin?ContentType=application/vnd.openxmlformats-officedocument.spreadsheetml.printerSettings">
        <DigestMethod Algorithm="http://www.w3.org/2000/09/xmldsig#sha1"/>
        <DigestValue>PeecY2SFdRx6JcirgtpeK8p1DGg=</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externalLinks/externalLink5.xml?ContentType=application/vnd.openxmlformats-officedocument.spreadsheetml.externalLink+xml">
        <DigestMethod Algorithm="http://www.w3.org/2000/09/xmldsig#sha1"/>
        <DigestValue>OFLHfjW/BTCl6hd2cQM3UiFVSWw=</DigestValue>
      </Reference>
      <Reference URI="/xl/externalLinks/externalLink4.xml?ContentType=application/vnd.openxmlformats-officedocument.spreadsheetml.externalLink+xml">
        <DigestMethod Algorithm="http://www.w3.org/2000/09/xmldsig#sha1"/>
        <DigestValue>4sTLuFvEFW6GWgYrbx5YZB81eEI=</DigestValue>
      </Reference>
      <Reference URI="/xl/externalLinks/externalLink3.xml?ContentType=application/vnd.openxmlformats-officedocument.spreadsheetml.externalLink+xml">
        <DigestMethod Algorithm="http://www.w3.org/2000/09/xmldsig#sha1"/>
        <DigestValue>VQP2UpaDX30RrvPtcoWMI5AEEiA=</DigestValue>
      </Reference>
      <Reference URI="/xl/externalLinks/externalLink2.xml?ContentType=application/vnd.openxmlformats-officedocument.spreadsheetml.externalLink+xml">
        <DigestMethod Algorithm="http://www.w3.org/2000/09/xmldsig#sha1"/>
        <DigestValue>LPACUfPBOfz0wAstxP2aHXHhOGQ=</DigestValue>
      </Reference>
      <Reference URI="/xl/media/image6.jpeg?ContentType=image/jpeg">
        <DigestMethod Algorithm="http://www.w3.org/2000/09/xmldsig#sha1"/>
        <DigestValue>t02czBjOGtjPSakqWFT7mgwfR1U=</DigestValue>
      </Reference>
      <Reference URI="/xl/styles.xml?ContentType=application/vnd.openxmlformats-officedocument.spreadsheetml.styles+xml">
        <DigestMethod Algorithm="http://www.w3.org/2000/09/xmldsig#sha1"/>
        <DigestValue>OlUdczmpbxcoWPjAku+x6WHWl3w=</DigestValue>
      </Reference>
      <Reference URI="/xl/media/image9.jpeg?ContentType=image/jpeg">
        <DigestMethod Algorithm="http://www.w3.org/2000/09/xmldsig#sha1"/>
        <DigestValue>96rIdr6Mr8nucfc3vBUzEgL/Jak=</DigestValue>
      </Reference>
      <Reference URI="/xl/media/image5.png?ContentType=image/png">
        <DigestMethod Algorithm="http://www.w3.org/2000/09/xmldsig#sha1"/>
        <DigestValue>X8ifBPrZdk/1pGH6XtoivWXMYRg=</DigestValue>
      </Reference>
      <Reference URI="/xl/drawings/drawing1.xml?ContentType=application/vnd.openxmlformats-officedocument.drawing+xml">
        <DigestMethod Algorithm="http://www.w3.org/2000/09/xmldsig#sha1"/>
        <DigestValue>XFgbovPBQONeKbOac0LW8iPlZ8o=</DigestValue>
      </Reference>
      <Reference URI="/xl/media/image7.png?ContentType=image/png">
        <DigestMethod Algorithm="http://www.w3.org/2000/09/xmldsig#sha1"/>
        <DigestValue>vbG+gTxGr6BusXy/W7WZeUj3RwQ=</DigestValue>
      </Reference>
      <Reference URI="/xl/media/image8.jpeg?ContentType=image/jpeg">
        <DigestMethod Algorithm="http://www.w3.org/2000/09/xmldsig#sha1"/>
        <DigestValue>Xacck+miE+FcZw5pdYMw6LejF0s=</DigestValue>
      </Reference>
      <Reference URI="/xl/workbook.xml?ContentType=application/vnd.openxmlformats-officedocument.spreadsheetml.sheet.main+xml">
        <DigestMethod Algorithm="http://www.w3.org/2000/09/xmldsig#sha1"/>
        <DigestValue>DqsqL3ky8VFX6V8SkojNhLnV7xI=</DigestValue>
      </Reference>
      <Reference URI="/xl/worksheets/sheet1.xml?ContentType=application/vnd.openxmlformats-officedocument.spreadsheetml.worksheet+xml">
        <DigestMethod Algorithm="http://www.w3.org/2000/09/xmldsig#sha1"/>
        <DigestValue>3xj2MgcM4uKXKfEw2WrzVNqSzFA=</DigestValue>
      </Reference>
      <Reference URI="/xl/media/image4.jpeg?ContentType=image/jpeg">
        <DigestMethod Algorithm="http://www.w3.org/2000/09/xmldsig#sha1"/>
        <DigestValue>KNwJdxHNkLzlEenz5dM/rDpc/uQ=</DigestValue>
      </Reference>
      <Reference URI="/xl/worksheets/sheet3.xml?ContentType=application/vnd.openxmlformats-officedocument.spreadsheetml.worksheet+xml">
        <DigestMethod Algorithm="http://www.w3.org/2000/09/xmldsig#sha1"/>
        <DigestValue>xfcROkOZtTSwniROA0GLM1L9xms=</DigestValue>
      </Reference>
      <Reference URI="/xl/drawings/drawing2.xml?ContentType=application/vnd.openxmlformats-officedocument.drawing+xml">
        <DigestMethod Algorithm="http://www.w3.org/2000/09/xmldsig#sha1"/>
        <DigestValue>hAui5hZUYz+FKyqVpmNZXcvKs0U=</DigestValue>
      </Reference>
      <Reference URI="/xl/drawings/vmlDrawing3.vml?ContentType=application/vnd.openxmlformats-officedocument.vmlDrawing">
        <DigestMethod Algorithm="http://www.w3.org/2000/09/xmldsig#sha1"/>
        <DigestValue>We1mzvdWzBENT/gTa9Wz+MCufcQ=</DigestValue>
      </Reference>
      <Reference URI="/xl/worksheets/sheet2.xml?ContentType=application/vnd.openxmlformats-officedocument.spreadsheetml.worksheet+xml">
        <DigestMethod Algorithm="http://www.w3.org/2000/09/xmldsig#sha1"/>
        <DigestValue>BzIpLjgNXojHTpZqRfG+I6fx1xw=</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externalLinks/_rels/externalLink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ILjZ2LKLf20YfMmSmv/wWb6QISw=</DigestValue>
      </Reference>
      <Reference URI="/xl/externalLinks/_rels/externalLink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6G6/iRVMvxTTEu4l9VeBopALFlY=</DigestValue>
      </Reference>
      <Reference URI="/xl/externalLinks/_rels/externalLink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r2SqOh6EfYBdnnkcDkdcLF87oKU=</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G8mupSvUcoB/0AUIGavSoBC3LX4=</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4"/>
          </Transform>
          <Transform Algorithm="http://www.w3.org/TR/2001/REC-xml-c14n-20010315"/>
        </Transforms>
        <DigestMethod Algorithm="http://www.w3.org/2000/09/xmldsig#sha1"/>
        <DigestValue>mET16GbjZhgYM36zfSve5g4YMkQ=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12"/>
            <mdssi:RelationshipReference SourceId="rId2"/>
            <mdssi:RelationshipReference SourceId="rId1"/>
            <mdssi:RelationshipReference SourceId="rId6"/>
            <mdssi:RelationshipReference SourceId="rId11"/>
            <mdssi:RelationshipReference SourceId="rId5"/>
            <mdssi:RelationshipReference SourceId="rId10"/>
            <mdssi:RelationshipReference SourceId="rId4"/>
            <mdssi:RelationshipReference SourceId="rId9"/>
          </Transform>
          <Transform Algorithm="http://www.w3.org/TR/2001/REC-xml-c14n-20010315"/>
        </Transforms>
        <DigestMethod Algorithm="http://www.w3.org/2000/09/xmldsig#sha1"/>
        <DigestValue>fFdod18PfexuxpiMgUmk0hIYv40=</DigestValue>
      </Reference>
    </Manifest>
    <SignatureProperties>
      <SignatureProperty Id="idSignatureTime" Target="#idPackageSignature">
        <mdssi:SignatureTime>
          <mdssi:Format>YYYY-MM-DDThh:mm:ssTZD</mdssi:Format>
          <mdssi:Value>2017-01-19T20:29:18Z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2017-01-19T20:29:18Z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gFuMUjUAXTV8WwjCZFsBAAAAtCNRW8C8clsgMxgHCMJkWwEAAAC0I1Fb5CNRW8D40wLA+NMC1FI1AO1UfFt0RmRbAQAAALQjUVvgUjUAgAHcdg5c13bgW9d24FI1AGQBAAAAAAAAAAAAAIFiqHaBYqh2uDokAAAIAAAAAgAAAAAAAAhTNQAWaqh2AAAAAAAAAAA4VDUABgAAACxUNQAGAAAAAAAAAAAAAAAsVDUAQFM1AOLqp3YAAAAAAAIAAAAANQAGAAAALFQ1AAYAAABMEql2AAAAAAAAAAAsVDUABgAAAODBQgBsUzUAii6ndgAAAAAAAgAALFQ1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G4NoPj///IBAAAAAAAA/DtIBID4//8IAFh++/b//wAAAAAAAAAA4DtIBID4/////wAAAAAAAQAAAACIAQAA4CYBAdy5NQB8uzUAFLs1APVxxHdlPT8B/v///6o4wHeiNMB3AAAAABD+dAA49nQAUAB1AAAAAAAI/nQAJLs1AH1TpnYAAG4AAAAAAJRUpnbiLE7aUAB1ADj2dAAAAAAAgWKodoFiqHYguzUAAAgAAAACAAAAAAAARLs1ABZqqHYAAAAAAAAAAHa8NQAHAAAAaLw1AAcAAAAAAAAAAAAAAGi8NQB8uzUA4uqndgAAAAAAAgAAAAA1AAcAAABovDUABwAAAEwSqXYAAAAAAAAAAGi8NQAHAAAA4MFCAKi7NQCKLqd2AAAAAAACAABovDU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bg2g+P//8gEAAAAAAAD8O0gEgPj//wgAWH779v//AAAAAAAAAADgO0gEgPj/////AAAAAMB3AAAAALlyTXVhIU515gcZAIICAACoYvsKAAAAALEVIVkiAIoBAAAAAAAAAACCAgAA5gcZAAyjNQAj4L935gcZAAAAAAAoozUAxZZNdVCA1QAAAAAATPQwcgIAAAAAAAAAAAAAADjvWQCEozUA/rPyc+YHGQCCAgAAAgAAAAAAAAAGAAAAgAHcdgAAAABAxlUGgAHcdp8QEwDKFgqkhKM1ADaB13ZAxlUGAAAAAIAB3HaEozUAVYHXdoAB3HYAAAEU4ARkB6yjNQCTgNd2AQAAAJSjNQAQAAAAAwEAAOAEZAd6FgEU4ARkBwAAAAABAAAA2KM1ANijNQAvMNh2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Mi3NQDMHX5bAPEkABcAAAQBAAAAAAQAAES4NQBRHn5bp8FU2lK5NQAABAAAAQIAAAAAAACctzUA2MY1ANjGNQD4tzUAgAHcdg5c13bgW9d2+Lc1AGQBAAAAAAAAAAAAAIFiqHaBYqh2WDkkAAAIAAAAAgAAAAAAACC4NQAWaqh2AAAAAAAAAABSuTUABwAAAES5NQAHAAAAAAAAAAAAAABEuTUAWLg1AOLqp3YAAAAAAAIAAAAANQAHAAAARLk1AAcAAABMEql2AAAAAAAAAABEuTUABwAAAODBQgCEuDUAii6ndgAAAAAAAgAARLk1AAcAAABkdgAIAAAAACUAAAAMAAAAAwAAABgAAAAMAAAAAAAAAhIAAAAMAAAAAQAAAB4AAAAYAAAACQAAAFAAAAD3AAAAXQAAACUAAAAMAAAAAw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wAAABgAAAAMAAAAAAAAAhIAAAAMAAAAAQAAABYAAAAMAAAAAAAAAFQAAAA4AQAACgAAAHAAAADPAAAAfAAAAAEAAACrCg1CAAANQgoAAABwAAAAJwAAAEwAAAAEAAAACQAAAHAAAADRAAAAfQAAAJwAAABGAGkAcgBtAGEAZABvACAAcABvAHIAOgAgAEoAdQBhAG4AIABFAGQAdQBhAHIAZABvACAASgBvAGgAbgBzAG8AbgAgAFYAaQBkAGEAbAAAAAYAAAACAAAABAAAAAgAAAAGAAAABgAAAAYAAAADAAAABgAAAAYAAAAEAAAABAAAAAMAAAAFAAAABgAAAAYAAAAGAAAAAwAAAAYAAAAGAAAABgAAAAYAAAAEAAAABgAAAAYAAAADAAAABQAAAAYAAAAGAAAABgAAAAUAAAAGAAAABgAAAAMAAAAGAAAAAgAAAAYAAAAGAAAAAgAAABYAAAAMAAAAAAAAACUAAAAMAAAAAgAAAA4AAAAUAAAAAAAAABAAAAAUAAAA</Object>
  <Object Id="idInvalidSigLnImg">AQAAAGwAAAAAAAAAAAAAAP8AAAB/AAAAAAAAAAAAAABDIwAAoBEAACBFTUYAAAEAV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yLc1AMwdflsA8SQAFwAABAEAAAAABAAARLg1AFEeflunwVTaUrk1AAAEAAABAgAAAAAAAJy3NQDYxjUA2MY1APi3NQCAAdx2DlzXduBb13b4tzUAZAEAAAAAAAAAAAAAgWKodoFiqHZYOSQAAAgAAAACAAAAAAAAILg1ABZqqHYAAAAAAAAAAFK5NQAHAAAARLk1AAcAAAAAAAAAAAAAAES5NQBYuDUA4uqndgAAAAAAAgAAAAA1AAcAAABEuTUABwAAAEwSqXYAAAAAAAAAAES5NQAHAAAA4MFCAIS4NQCKLqd2AAAAAAACAABEuTUABwAAAGR2AAgAAAAAJQAAAAwAAAABAAAAGAAAAAwAAAD/AAACEgAAAAwAAAABAAAAHgAAABgAAAAiAAAABAAAAGwAAAARAAAAJQAAAAwAAAABAAAAVAAAAKgAAAAjAAAABAAAAGoAAAAQAAAAAQAAAKsKDUIAAA1CIwAAAAQAAAAPAAAATAAAAAAAAAAAAAAAAAAAAP//////////bAAAAEYAaQByAG0AYQAgAG4AbwAgAHYA4QBsAGkAZABhADUABgAAAAIAAAAEAAAACAAAAAYAAAADAAAABgAAAAYAAAADAAAABgAAAAYAAAACAAAAAgAAAAYAAAAGAAAASwAAAEAAAAAwAAAABQAAACAAAAABAAAAAQAAABAAAAAAAAAAAAAAAAABAACAAAAAAAAAAAAAAAAAAQAAgAAAAFIAAABwAQAAAgAAABAAAAAHAAAAAAAAAAAAAAC8AgAAAAAAAAECAiJTAHkAcwB0AGUAbQAAAG4NoPj///IBAAAAAAAA/DtIBID4//8IAFh++/b//wAAAAAAAAAA4DtIBID4/////wAAAAAAAQAAAACIAQAA4CYBAdy5NQB8uzUAFLs1APVxxHdlPT8B/v///6o4wHeiNMB3AAAAABD+dAA49nQAUAB1AAAAAAAI/nQAJLs1AH1TpnYAAG4AAAAAAJRUpnbiLE7aUAB1ADj2dAAAAAAAgWKodoFiqHYguzUAAAgAAAACAAAAAAAARLs1ABZqqHYAAAAAAAAAAHa8NQAHAAAAaLw1AAcAAAAAAAAAAAAAAGi8NQB8uzUA4uqndgAAAAAAAgAAAAA1AAcAAABovDUABwAAAEwSqXYAAAAAAAAAAGi8NQAHAAAA4MFCAKi7NQCKLqd2AAAAAAACAABovDU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IBbjFI1AF01fFsIwmRbAQAAALQjUVvAvHJbIDMYBwjCZFsBAAAAtCNRW+QjUVvA+NMCwPjTAtRSNQDtVHxbdEZkWwEAAAC0I1Fb4FI1AIAB3HYOXNd24FvXduBSNQBkAQAAAAAAAAAAAACBYqh2gWKodrg6JAAACAAAAAIAAAAAAAAIUzUAFmqodgAAAAAAAAAAOFQ1AAYAAAAsVDUABgAAAAAAAAAAAAAALFQ1AEBTNQDi6qd2AAAAAAACAAAAADUABgAAACxUNQAGAAAATBKpdgAAAAAAAAAALFQ1AAYAAADgwUIAbFM1AIoup3YAAAAAAAIAACxUNQ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uDaD4///yAQAAAAAAAPw7SASA+P//CABYfvv2//8AAAAAAAAAAOA7SASA+P////8AAAAAAAAAAAAAAAAAAAAAAAAAAAAAAAAAAKhi+wpjZnh1OxQhYiIAigHsR9QC/KI1AFhpeHUAAAAAAAAAALCjNQDWhnd1BgAAAAAAAAAfFgHFAAAAAGDCbQABAAAAYMJtAAAAAAAGAAAAgAHcdmDCbQCwgXsAgAHcdo8QEwB8FAoMAAA1ADaB13awgXsAYMJtAIAB3HZkozUAVYHXdoAB3HYfFgHFHxYBxYyjNQCTgNd2AQAAAHSjNQD+ndd2MTmRWwAAAcUAAAAAAAAAAIylNQAAAAAArKM1AIs4kVsopDUAAAAAAIDDNAOMpTUAAAAAAHCkNQAjOJFb2KM1AC8w2HZ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uAGg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gAQAACgAAAGAAAADfAAAAbAAAAAEAAACrCg1CAAANQgoAAABgAAAALgAAAEwAAAAAAAAAAAAAAAAAAAD//////////6gAAABKAGUAZgBlACAAUwBlAGMAYwBpAPMAbgAgAFQA6QBjAG4AaQBjAGEAIABEAGkAdgBpAHMAaQDzAG4AIABkAGUAIABGAGkAcwBjAGEAbABpAHoAYQBjAGkA8wBuAAUAAAAGAAAABAAAAAYAAAADAAAABgAAAAYAAAAFAAAABQAAAAIAAAAGAAAABgAAAAMAAAAGAAAABgAAAAUAAAAGAAAAAgAAAAUAAAAGAAAAAwAAAAcAAAACAAAABgAAAAIAAAAFAAAAAgAAAAYAAAAGAAAAAwAAAAYAAAAGAAAAAwAAAAYAAAACAAAABQAAAAUAAAAGAAAAAgAAAAIAAAAFAAAABgAAAAUAAAACAAAABgAAAAYAAABLAAAAQAAAADAAAAAFAAAAIAAAAAEAAAABAAAAEAAAAAAAAAAAAAAAAAEAAIAAAAAAAAAAAAAAAAABAACAAAAAJQAAAAwAAAACAAAAJwAAABgAAAAEAAAAAAAAAP///wAAAAAAJQAAAAwAAAAEAAAATAAAAGQAAAAJAAAAcAAAANAAAAB8AAAACQAAAHAAAADIAAAADQAAACEA8AAAAAAAAAAAAAAAgD8AAAAAAAAAAAAAgD8AAAAAAAAAAAAAAAAAAAAAAAAAAAAAAAAAAAAAAAAAACUAAAAMAAAAAAAAgCgAAAAMAAAABAAAACUAAAAMAAAAAQAAABgAAAAMAAAAAAAAAhIAAAAMAAAAAQAAABYAAAAMAAAAAAAAAFQAAAA4AQAACgAAAHAAAADPAAAAfAAAAAEAAACrCg1CAAANQgoAAABwAAAAJwAAAEwAAAAEAAAACQAAAHAAAADRAAAAfQAAAJwAAABGAGkAcgBtAGEAZABvACAAcABvAHIAOgAgAEoAdQBhAG4AIABFAGQAdQBhAHIAZABvACAASgBvAGgAbgBzAG8AbgAgAFYAaQBkAGEAbAAAAAYAAAACAAAABAAAAAgAAAAGAAAABgAAAAYAAAADAAAABgAAAAYAAAAEAAAABAAAAAMAAAAFAAAABgAAAAYAAAAGAAAAAwAAAAYAAAAGAAAABgAAAAYAAAAEAAAABgAAAAYAAAADAAAABQAAAAYAAAAGAAAABgAAAAUAAAAGAAAABgAAAAMAAAAGAAAAAgAAAAYAAAAGAAAAAgAAABYAAAAMAAAAAAAAACUAAAAMAAAAAgAAAA4AAAAUAAAAAAAAABAAAAAU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Datos</vt:lpstr>
      <vt:lpstr>Anternativa</vt:lpstr>
      <vt:lpstr>ALT. 10</vt:lpstr>
      <vt:lpstr>'ALT. 10'!Área_de_impresión</vt:lpstr>
      <vt:lpstr>'ALT.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2017-01-03T19:23:57Z</cp:lastPrinted>
  <dcterms:created xsi:type="dcterms:W3CDTF">2016-11-30T18:58:44Z</dcterms:created>
  <dcterms:modified xsi:type="dcterms:W3CDTF">2017-01-18T17:21:20Z</dcterms:modified>
</cp:coreProperties>
</file>