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higuera\DFZ\Impuesto_Verde_DFZ\ESTABLECIMIENTOS\SOLO SIV\CORPESCA\VU1625860 PLANTA SUR ARICA\3.Examen de Informacion y Resolucion SMA\DFZ-2018-2695-XV-LEY\"/>
    </mc:Choice>
  </mc:AlternateContent>
  <bookViews>
    <workbookView xWindow="0" yWindow="120" windowWidth="20736" windowHeight="9288"/>
  </bookViews>
  <sheets>
    <sheet name="Datos" sheetId="8" r:id="rId1"/>
    <sheet name="Anternativa" sheetId="11" r:id="rId2"/>
    <sheet name="ALT. 6" sheetId="12" r:id="rId3"/>
  </sheets>
  <externalReferences>
    <externalReference r:id="rId4"/>
    <externalReference r:id="rId5"/>
    <externalReference r:id="rId6"/>
    <externalReference r:id="rId7"/>
  </externalReferences>
  <definedNames>
    <definedName name="ALTERNATIVA" localSheetId="2">[1]NOMBRES!$D$2:$D$14</definedName>
    <definedName name="ALTERNATIVA">#REF!</definedName>
    <definedName name="ALTERNATIVO">[1]NOMBRES!$M$2:$M$7</definedName>
    <definedName name="_xlnm.Print_Area" localSheetId="2">'ALT. 6'!$B$1:$H$251</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6'!$B:$C,'ALT. 6'!$1:$5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5" i="12" l="1"/>
  <c r="D177" i="12"/>
  <c r="D7" i="12"/>
  <c r="C3" i="11" l="1"/>
  <c r="C15" i="11"/>
  <c r="B241" i="12" s="1"/>
  <c r="C14" i="11"/>
  <c r="B214" i="12" s="1"/>
  <c r="C13" i="11"/>
  <c r="B197" i="12" s="1"/>
  <c r="C12" i="11"/>
  <c r="B181" i="12" s="1"/>
  <c r="C11" i="11"/>
  <c r="B150" i="12" s="1"/>
  <c r="C10" i="11"/>
  <c r="B136" i="12" s="1"/>
  <c r="C9" i="11"/>
  <c r="B10" i="12" s="1"/>
  <c r="H251" i="12" l="1"/>
  <c r="G251" i="12"/>
  <c r="F251" i="12"/>
  <c r="E251" i="12"/>
  <c r="H250" i="12"/>
  <c r="G250" i="12"/>
  <c r="F250" i="12"/>
  <c r="E250" i="12"/>
  <c r="H224" i="12"/>
  <c r="G224" i="12"/>
  <c r="F224" i="12"/>
  <c r="E224" i="12"/>
  <c r="H223" i="12"/>
  <c r="G223" i="12"/>
  <c r="F223" i="12"/>
  <c r="E223" i="12"/>
  <c r="H207" i="12"/>
  <c r="G207" i="12"/>
  <c r="F207" i="12"/>
  <c r="E207" i="12"/>
  <c r="H206" i="12"/>
  <c r="G206" i="12"/>
  <c r="F206" i="12"/>
  <c r="E206" i="12"/>
  <c r="H191" i="12"/>
  <c r="G191" i="12"/>
  <c r="F191" i="12"/>
  <c r="E191" i="12"/>
  <c r="H190" i="12"/>
  <c r="G190" i="12"/>
  <c r="F190" i="12"/>
  <c r="E190" i="12"/>
  <c r="H160" i="12"/>
  <c r="G160" i="12"/>
  <c r="F160" i="12"/>
  <c r="E160" i="12"/>
  <c r="H159" i="12"/>
  <c r="G159" i="12"/>
  <c r="F159" i="12"/>
  <c r="E159" i="12"/>
  <c r="H146" i="12"/>
  <c r="G146" i="12"/>
  <c r="F146" i="12"/>
  <c r="E146" i="12"/>
  <c r="H145" i="12"/>
  <c r="G145" i="12"/>
  <c r="F145" i="12"/>
  <c r="E145" i="12"/>
  <c r="H20" i="12"/>
  <c r="G20" i="12"/>
  <c r="F20" i="12"/>
  <c r="E20" i="12"/>
  <c r="H19" i="12"/>
  <c r="G19" i="12"/>
  <c r="F19" i="12"/>
  <c r="E19" i="12"/>
  <c r="B9" i="12"/>
</calcChain>
</file>

<file path=xl/sharedStrings.xml><?xml version="1.0" encoding="utf-8"?>
<sst xmlns="http://schemas.openxmlformats.org/spreadsheetml/2006/main" count="473" uniqueCount="148">
  <si>
    <t>MP</t>
  </si>
  <si>
    <t>SO2</t>
  </si>
  <si>
    <t>CO2</t>
  </si>
  <si>
    <t>MODELO</t>
  </si>
  <si>
    <t>EXAMEN DE INFORMACIÓN</t>
  </si>
  <si>
    <t>ANTECEDENTES GENERALES</t>
  </si>
  <si>
    <t xml:space="preserve">PROPUESTA METODOLÓGICA CUANTIFICACIÓN DE EMISIONES DE FUENTES </t>
  </si>
  <si>
    <t>FIJAS AFECTAS AL IMPUESTO DEL ARTÍCULO 8° DE LA LEY N° 20.780</t>
  </si>
  <si>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</si>
  <si>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</si>
  <si>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</si>
  <si>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</si>
  <si>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</si>
  <si>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</si>
  <si>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</si>
  <si>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</si>
  <si>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</si>
  <si>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</si>
  <si>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</si>
  <si>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</si>
  <si>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</si>
  <si>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</si>
  <si>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</si>
  <si>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</si>
  <si>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</si>
  <si>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</si>
  <si>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</si>
  <si>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</si>
  <si>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</si>
  <si>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</si>
  <si>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</si>
  <si>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</si>
  <si>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</si>
  <si>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</si>
  <si>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</si>
  <si>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</si>
  <si>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</si>
  <si>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</si>
  <si>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</si>
  <si>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</si>
  <si>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</si>
  <si>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</si>
  <si>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</si>
  <si>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</si>
  <si>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</si>
  <si>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</si>
  <si>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</si>
  <si>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</si>
  <si>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</si>
  <si>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</si>
  <si>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Elaborado</t>
  </si>
  <si>
    <t>Instrumento</t>
  </si>
  <si>
    <t>N°</t>
  </si>
  <si>
    <t>Año</t>
  </si>
  <si>
    <t>Región (RCA)</t>
  </si>
  <si>
    <t>CORPESCA S.A</t>
  </si>
  <si>
    <t>Andres Montalva Lavandero</t>
  </si>
  <si>
    <t>Planta Sur Arica</t>
  </si>
  <si>
    <t>Av. Comandante San Martin 3600</t>
  </si>
  <si>
    <t>Arica</t>
  </si>
  <si>
    <t>N 7952583 - E 361056</t>
  </si>
  <si>
    <t>RCA</t>
  </si>
  <si>
    <t>caldera</t>
  </si>
  <si>
    <t>Caldera N°1</t>
  </si>
  <si>
    <t>Cleaver Brooks</t>
  </si>
  <si>
    <t>Fuel Oil N°6</t>
  </si>
  <si>
    <t>no aplica</t>
  </si>
  <si>
    <t>si</t>
  </si>
  <si>
    <t>no tiene</t>
  </si>
  <si>
    <t>Caldera N°2</t>
  </si>
  <si>
    <t>Caldera N°3</t>
  </si>
  <si>
    <t>Caldera N°4</t>
  </si>
  <si>
    <t>Caldera N°5</t>
  </si>
  <si>
    <t>Caldera N°6</t>
  </si>
  <si>
    <t>TIPO DE CUANTIFICACIÓN DEL NIVEL DE ACTIVIDAD DE LA FUENTE (EJ CONSUMO DE COMB, PRODUCCIÓN, ETC.)</t>
  </si>
  <si>
    <t>FORMA DE IDENTIFICAR EL COMBUSTIBLE CON EL QUE ESTÉ EN FUNC. LA FUENTE</t>
  </si>
  <si>
    <t>No aplica, funciona solo con Fuel Oil N°6</t>
  </si>
  <si>
    <t>RESPALDO DE CUANTIFICACIÓN DE COMBUSTIBLE</t>
  </si>
  <si>
    <t>SISTEMA DE REGISTRO, ALMACENAMIENTO Y MANEJO DE DATOS</t>
  </si>
  <si>
    <t>CLASIFICACIÓN CCF DE LA FUENTE</t>
  </si>
  <si>
    <t>EQUIPO DE ABATIMIENTO</t>
  </si>
  <si>
    <t>FILTRO DE MANGAS</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</si>
  <si>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</si>
  <si>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</si>
  <si>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</si>
  <si>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</si>
  <si>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</si>
  <si>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</si>
  <si>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</si>
  <si>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</si>
  <si>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</si>
  <si>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</si>
  <si>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</si>
  <si>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</si>
  <si>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</si>
  <si>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</si>
  <si>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</si>
  <si>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</si>
  <si>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</si>
  <si>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</si>
  <si>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</si>
  <si>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</si>
  <si>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</si>
  <si>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</si>
  <si>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</si>
  <si>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</si>
  <si>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CalderaN°5</t>
  </si>
  <si>
    <t>Caldera N°7</t>
  </si>
  <si>
    <t>N/A</t>
  </si>
  <si>
    <t>N° 1</t>
  </si>
  <si>
    <t>N° 2</t>
  </si>
  <si>
    <t>N° 3</t>
  </si>
  <si>
    <t>N° 4</t>
  </si>
  <si>
    <t>N° 5</t>
  </si>
  <si>
    <t>N° 6</t>
  </si>
  <si>
    <t>N° 7</t>
  </si>
  <si>
    <t>Av. Comandante San Martin 3600, Arica</t>
  </si>
  <si>
    <t xml:space="preserve">Este marco descrito faculta a la Superintendencia del Medio Ambiente (SMA) para realizar el proceso de consolidación de las emisiones desde fuentes fijas y el envío al Servicio de Impuestos Internos para el cálculo del gravamen para cada establecimiento. En este contexto,  se presenta el Examen de Informacion de las Propuestas Metodológicas de Monitoreo de las Emisiones de los establecimientos afectos a este gravamen, siguiendo las directrices de la Resolución Exenta N° 55 de 12 de enero de 2018 de la Superintendencia del Medio Ambiente que " Aprueba Instructivo para el Monitoreo, Reporte y Verificación de las Emisiones de Fuentes Fijas afectas al Impuesto del Artículo 8° de la Ley N° 20.780". </t>
  </si>
  <si>
    <t>FECHA DE MODIFICACIÓN DE LA PROPUESTA METODOLÓGICA</t>
  </si>
  <si>
    <t>96.893.820-7</t>
  </si>
  <si>
    <t>CB-600 / serie L-49099</t>
  </si>
  <si>
    <t>CB-600 / serie L-31401</t>
  </si>
  <si>
    <t>CB-600 / serie L-38559</t>
  </si>
  <si>
    <t>Babcock &amp; Wilcox</t>
  </si>
  <si>
    <t>FMD-973 / serie 21329</t>
  </si>
  <si>
    <t>D-86 / serie W-3480</t>
  </si>
  <si>
    <t>D-86 / serie W-3404</t>
  </si>
  <si>
    <t>Nota: Fuente N°8, Caldera de Fluido Termico N°1, número de registro PC000693-3, desmantelada año 2018</t>
  </si>
  <si>
    <t>D-42 / serie W-3757</t>
  </si>
  <si>
    <t>* Caldera IN003567-K (SS 20)  reemplaza a caldera desmantelada IN001090-5 (SS 14)</t>
  </si>
  <si>
    <t>IN001087-5 
(SS 18)</t>
  </si>
  <si>
    <t>IN001088-3 
(SS16)</t>
  </si>
  <si>
    <t>IN003567-K 
(SS 20) *</t>
  </si>
  <si>
    <t>IN001091-3 
(SS 93)</t>
  </si>
  <si>
    <t>IN001092-1 
(SS 94)</t>
  </si>
  <si>
    <t>IN001979-1 
(SS 87)</t>
  </si>
  <si>
    <t>Medición diaria del consumo de combustible desde el estanque de almacenamiento descontando el consumo de Secador de Aire Caliente (el secador cuenta con un estanque de servicio auxiliar que permite cuantificar su consumo en forma diferenciada), prorrateando el consumo entre las fuentes afectas en función del registro de horas de funcionamiento y el consumo nominal. Para cuantificar las horas de funcionamiento se utilizará horómetro disponible en cada caldera.</t>
  </si>
  <si>
    <t xml:space="preserve">No aplica, funciona solo con Fuel Oil N°6
</t>
  </si>
  <si>
    <t>Para contrastar el nivel de actividad se determinará en forma indirecta la generación de vapor diaria. Declaración jurada trimestral. Registro de facturas y/o guias de despacho/compra de combustible. Registro diario del procesamiento de pescado.</t>
  </si>
  <si>
    <t>Registro diario de medición de nivel de stock en estanque de almacenamiento principal. Horometro, fichas de registros diarias de horas de funcionamiento en forma manual en caso de falla horómetro.</t>
  </si>
  <si>
    <t>ANEXO N° 1: ALTERNATIVA N° 6</t>
  </si>
  <si>
    <t>Expediente: DFZ-2018-2695-XV-LEY</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</si>
  <si>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material particulado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</si>
  <si>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t>
  </si>
  <si>
    <t>IN001089-1 (SS 17)</t>
  </si>
  <si>
    <r>
      <t>NO</t>
    </r>
    <r>
      <rPr>
        <b/>
        <vertAlign val="subscript"/>
        <sz val="8"/>
        <color theme="1"/>
        <rFont val="Calibri"/>
        <family val="2"/>
        <scheme val="minor"/>
      </rPr>
      <t>x</t>
    </r>
  </si>
  <si>
    <r>
      <t>SO</t>
    </r>
    <r>
      <rPr>
        <b/>
        <vertAlign val="subscript"/>
        <sz val="8"/>
        <color theme="1"/>
        <rFont val="Calibri"/>
        <family val="2"/>
        <scheme val="minor"/>
      </rPr>
      <t>2</t>
    </r>
  </si>
  <si>
    <r>
      <t>CO</t>
    </r>
    <r>
      <rPr>
        <b/>
        <vertAlign val="subscript"/>
        <sz val="8"/>
        <color theme="1"/>
        <rFont val="Calibri"/>
        <family val="2"/>
        <scheme val="minor"/>
      </rPr>
      <t>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</si>
</sst>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22"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color theme="1"/>
      <name val="Arial"/>
      <family val="2"/>
    </font>
    <font>
      <b/>
      <sz val="10"/>
      <name val="Arial"/>
      <family val="2"/>
    </font>
    <font>
      <b/>
      <sz val="11"/>
      <color theme="1"/>
      <name val="Arial"/>
      <family val="2"/>
    </font>
    <font>
      <sz val="10"/>
      <color theme="1"/>
      <name val="Arial"/>
      <family val="2"/>
    </font>
    <font>
      <sz val="10"/>
      <color theme="0"/>
      <name val="Arial"/>
      <family val="2"/>
    </font>
    <font>
      <sz val="9"/>
      <color theme="1"/>
      <name val="Calibri"/>
      <family val="2"/>
      <scheme val="minor"/>
    </font>
    <font>
      <sz val="9"/>
      <name val="Calibri"/>
      <family val="2"/>
      <scheme val="minor"/>
    </font>
    <font>
      <b/>
      <u/>
      <sz val="10"/>
      <color theme="1"/>
      <name val="Calibri"/>
      <family val="2"/>
      <scheme val="minor"/>
    </font>
    <font>
      <sz val="8"/>
      <name val="Arial"/>
      <family val="2"/>
    </font>
    <font>
      <b/>
      <i/>
      <sz val="9"/>
      <color theme="1"/>
      <name val="Calibri"/>
      <family val="2"/>
      <scheme val="minor"/>
    </font>
    <font>
      <b/>
      <vertAlign val="subscript"/>
      <sz val="8"/>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34">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2" xfId="0"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0" fillId="0" borderId="0" xfId="0" applyBorder="1" applyAlignment="1">
      <alignment horizontal="center"/>
    </xf>
    <xf numFmtId="0" fontId="11" fillId="0" borderId="0" xfId="0" applyFont="1" applyAlignment="1">
      <alignment vertical="center"/>
    </xf>
    <xf numFmtId="0" fontId="11" fillId="0" borderId="0" xfId="0" applyFont="1"/>
    <xf numFmtId="0" fontId="11" fillId="0" borderId="0" xfId="0" applyFont="1" applyFill="1" applyBorder="1" applyAlignment="1">
      <alignment vertical="center"/>
    </xf>
    <xf numFmtId="0" fontId="12" fillId="0" borderId="0" xfId="0" applyFont="1" applyFill="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4" fillId="4" borderId="1" xfId="0" applyFont="1" applyFill="1" applyBorder="1" applyAlignment="1">
      <alignment horizontal="left" vertical="center" wrapText="1"/>
    </xf>
    <xf numFmtId="0" fontId="4" fillId="4" borderId="1" xfId="0" applyFont="1" applyFill="1" applyBorder="1" applyAlignment="1">
      <alignment vertical="center" wrapText="1"/>
    </xf>
    <xf numFmtId="0" fontId="4" fillId="4" borderId="1" xfId="0" applyFont="1" applyFill="1" applyBorder="1" applyAlignment="1">
      <alignment horizontal="left" vertical="center"/>
    </xf>
    <xf numFmtId="0" fontId="4" fillId="4" borderId="1" xfId="0" applyFont="1" applyFill="1" applyBorder="1" applyAlignment="1">
      <alignment vertical="center"/>
    </xf>
    <xf numFmtId="0" fontId="14" fillId="0" borderId="0" xfId="0" applyFont="1"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14" fillId="0" borderId="1" xfId="0" applyFont="1" applyFill="1" applyBorder="1" applyAlignment="1">
      <alignment horizontal="right"/>
    </xf>
    <xf numFmtId="0" fontId="0" fillId="0" borderId="0" xfId="0" applyAlignment="1">
      <alignment horizontal="center"/>
    </xf>
    <xf numFmtId="0" fontId="14" fillId="0" borderId="0" xfId="0" applyFont="1" applyFill="1" applyBorder="1" applyAlignment="1">
      <alignment horizontal="right"/>
    </xf>
    <xf numFmtId="0" fontId="4" fillId="5" borderId="0" xfId="0" applyFont="1" applyFill="1" applyBorder="1" applyAlignment="1">
      <alignment horizontal="left" vertical="center" wrapText="1"/>
    </xf>
    <xf numFmtId="0" fontId="14" fillId="5" borderId="0" xfId="0" applyFont="1" applyFill="1" applyBorder="1" applyAlignment="1">
      <alignment horizontal="right"/>
    </xf>
    <xf numFmtId="0" fontId="6" fillId="0" borderId="0" xfId="1" applyFont="1" applyAlignment="1">
      <alignment horizontal="center" vertical="center"/>
    </xf>
    <xf numFmtId="0" fontId="10" fillId="0" borderId="0" xfId="1" applyFont="1" applyFill="1" applyBorder="1" applyAlignment="1">
      <alignment horizontal="left" vertical="center"/>
    </xf>
    <xf numFmtId="0" fontId="2" fillId="0" borderId="0" xfId="0" applyFont="1" applyFill="1" applyBorder="1" applyAlignment="1">
      <alignment horizontal="center" wrapText="1"/>
    </xf>
    <xf numFmtId="0" fontId="13" fillId="0" borderId="0" xfId="0" applyFont="1" applyAlignment="1">
      <alignment horizontal="centerContinuous"/>
    </xf>
    <xf numFmtId="0" fontId="11" fillId="0" borderId="0" xfId="0" applyFont="1" applyAlignment="1">
      <alignment horizontal="centerContinuous"/>
    </xf>
    <xf numFmtId="0" fontId="15" fillId="0" borderId="1" xfId="0" applyFont="1" applyFill="1" applyBorder="1" applyAlignment="1">
      <alignment horizontal="right"/>
    </xf>
    <xf numFmtId="0" fontId="10" fillId="0" borderId="1" xfId="1" applyFont="1" applyFill="1" applyBorder="1" applyAlignment="1">
      <alignment horizontal="center" vertical="center" wrapText="1"/>
    </xf>
    <xf numFmtId="0" fontId="10" fillId="0" borderId="1" xfId="1" applyFont="1" applyFill="1" applyBorder="1" applyAlignment="1">
      <alignment horizontal="left" vertical="center"/>
    </xf>
    <xf numFmtId="0" fontId="2" fillId="0" borderId="1" xfId="0" applyFont="1" applyFill="1" applyBorder="1" applyAlignment="1">
      <alignment horizontal="left"/>
    </xf>
    <xf numFmtId="0" fontId="5" fillId="0" borderId="0" xfId="1" applyFont="1" applyAlignment="1">
      <alignment horizontal="center" vertical="center"/>
    </xf>
    <xf numFmtId="0" fontId="9" fillId="2" borderId="1" xfId="0" applyFont="1" applyFill="1" applyBorder="1" applyAlignment="1">
      <alignment horizontal="left" vertical="center"/>
    </xf>
    <xf numFmtId="0" fontId="9" fillId="2" borderId="19" xfId="0" applyFont="1" applyFill="1" applyBorder="1" applyAlignment="1">
      <alignment horizontal="left" vertical="center"/>
    </xf>
    <xf numFmtId="0" fontId="2" fillId="0" borderId="1" xfId="0" applyFont="1" applyFill="1" applyBorder="1" applyAlignment="1">
      <alignment horizontal="left" vertical="center"/>
    </xf>
    <xf numFmtId="0" fontId="6" fillId="0" borderId="0" xfId="1" applyFont="1" applyAlignment="1">
      <alignment horizontal="center" vertical="center"/>
    </xf>
    <xf numFmtId="0" fontId="1" fillId="2" borderId="6" xfId="0" applyFont="1" applyFill="1" applyBorder="1" applyAlignment="1">
      <alignment horizontal="left"/>
    </xf>
    <xf numFmtId="0" fontId="1" fillId="2" borderId="7" xfId="0" applyFont="1" applyFill="1" applyBorder="1" applyAlignment="1">
      <alignment horizontal="left"/>
    </xf>
    <xf numFmtId="0" fontId="1" fillId="2" borderId="8" xfId="0" applyFont="1" applyFill="1" applyBorder="1" applyAlignment="1">
      <alignment horizontal="left"/>
    </xf>
    <xf numFmtId="0" fontId="6" fillId="0" borderId="0" xfId="1" applyFont="1" applyFill="1" applyAlignment="1">
      <alignment horizontal="center" vertical="center"/>
    </xf>
    <xf numFmtId="0" fontId="0" fillId="0" borderId="2" xfId="0" applyBorder="1" applyAlignment="1">
      <alignment horizontal="center"/>
    </xf>
    <xf numFmtId="0" fontId="9" fillId="2" borderId="6" xfId="0" applyFont="1" applyFill="1" applyBorder="1" applyAlignment="1">
      <alignment horizontal="left"/>
    </xf>
    <xf numFmtId="0" fontId="9" fillId="2" borderId="7" xfId="0" applyFont="1" applyFill="1" applyBorder="1" applyAlignment="1">
      <alignment horizontal="left"/>
    </xf>
    <xf numFmtId="0" fontId="9" fillId="2" borderId="3" xfId="0" applyFont="1" applyFill="1" applyBorder="1" applyAlignment="1">
      <alignment horizontal="left"/>
    </xf>
    <xf numFmtId="0" fontId="7" fillId="0" borderId="4"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5" xfId="0" applyFont="1" applyBorder="1" applyAlignment="1">
      <alignment horizontal="justify" vertical="justify" wrapText="1"/>
    </xf>
    <xf numFmtId="0" fontId="7" fillId="0" borderId="9"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0" fillId="0" borderId="4" xfId="0" applyFont="1" applyBorder="1" applyAlignment="1">
      <alignment horizontal="center" vertical="top" wrapText="1"/>
    </xf>
    <xf numFmtId="0" fontId="0" fillId="0" borderId="0" xfId="0" applyFont="1" applyBorder="1" applyAlignment="1">
      <alignment horizontal="center" vertical="top" wrapText="1"/>
    </xf>
    <xf numFmtId="0" fontId="0" fillId="0" borderId="5" xfId="0" applyFont="1" applyBorder="1" applyAlignment="1">
      <alignment horizontal="center" vertical="top"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1" fillId="0" borderId="1" xfId="0" applyFont="1" applyBorder="1" applyAlignment="1">
      <alignment horizontal="center"/>
    </xf>
    <xf numFmtId="0" fontId="4" fillId="4" borderId="1" xfId="0"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14" fillId="0" borderId="6" xfId="0" applyFont="1" applyFill="1" applyBorder="1" applyAlignment="1">
      <alignment horizontal="center" vertical="center"/>
    </xf>
    <xf numFmtId="0" fontId="14"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14" fontId="5" fillId="0" borderId="16" xfId="0" applyNumberFormat="1"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center" vertical="center"/>
    </xf>
    <xf numFmtId="14" fontId="16" fillId="0" borderId="1" xfId="0" applyNumberFormat="1" applyFont="1" applyBorder="1" applyAlignment="1">
      <alignment horizontal="center"/>
    </xf>
    <xf numFmtId="0" fontId="16" fillId="0" borderId="1" xfId="0" applyFont="1" applyBorder="1" applyAlignment="1">
      <alignment horizontal="center"/>
    </xf>
    <xf numFmtId="0" fontId="16" fillId="0" borderId="1" xfId="0" applyFont="1" applyBorder="1" applyAlignment="1">
      <alignment horizontal="center" wrapText="1"/>
    </xf>
    <xf numFmtId="0" fontId="16" fillId="0" borderId="1" xfId="0" applyFont="1" applyFill="1" applyBorder="1" applyAlignment="1">
      <alignment horizontal="center"/>
    </xf>
    <xf numFmtId="0" fontId="7" fillId="3" borderId="6"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3" borderId="1" xfId="0" applyFont="1" applyFill="1" applyBorder="1" applyAlignment="1">
      <alignment horizontal="center"/>
    </xf>
    <xf numFmtId="0" fontId="7" fillId="0" borderId="1" xfId="0" applyFont="1" applyBorder="1" applyAlignment="1">
      <alignment horizontal="center"/>
    </xf>
    <xf numFmtId="0" fontId="16" fillId="0" borderId="11" xfId="0" applyFont="1" applyBorder="1" applyAlignment="1">
      <alignment horizontal="center"/>
    </xf>
    <xf numFmtId="0" fontId="16" fillId="0" borderId="8" xfId="0" applyFont="1" applyBorder="1" applyAlignment="1">
      <alignment horizontal="center" wrapText="1"/>
    </xf>
    <xf numFmtId="0" fontId="16" fillId="0" borderId="8" xfId="0" applyFont="1" applyBorder="1" applyAlignment="1">
      <alignment horizontal="center"/>
    </xf>
    <xf numFmtId="0" fontId="16" fillId="0" borderId="1" xfId="0" applyFont="1" applyFill="1" applyBorder="1" applyAlignment="1">
      <alignment horizontal="center" wrapText="1"/>
    </xf>
    <xf numFmtId="0" fontId="17" fillId="0" borderId="6" xfId="1" applyFont="1" applyFill="1" applyBorder="1" applyAlignment="1">
      <alignment horizontal="left" vertical="center"/>
    </xf>
    <xf numFmtId="0" fontId="17" fillId="0" borderId="7" xfId="1" applyFont="1" applyFill="1" applyBorder="1" applyAlignment="1">
      <alignment horizontal="left" vertical="center"/>
    </xf>
    <xf numFmtId="0" fontId="17" fillId="0" borderId="8" xfId="1" applyFont="1" applyFill="1" applyBorder="1" applyAlignment="1">
      <alignment horizontal="left" vertical="center"/>
    </xf>
    <xf numFmtId="0" fontId="16" fillId="0" borderId="6" xfId="0" applyFont="1" applyFill="1" applyBorder="1" applyAlignment="1">
      <alignment horizontal="left"/>
    </xf>
    <xf numFmtId="0" fontId="16" fillId="0" borderId="7" xfId="0" applyFont="1" applyFill="1" applyBorder="1" applyAlignment="1">
      <alignment horizontal="left"/>
    </xf>
    <xf numFmtId="0" fontId="16" fillId="0" borderId="8" xfId="0" applyFont="1" applyFill="1" applyBorder="1" applyAlignment="1">
      <alignment horizontal="left"/>
    </xf>
    <xf numFmtId="0" fontId="16" fillId="0" borderId="6" xfId="0" applyFont="1" applyFill="1" applyBorder="1" applyAlignment="1">
      <alignment horizontal="left" vertical="top" wrapText="1"/>
    </xf>
    <xf numFmtId="0" fontId="16" fillId="0" borderId="7"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0" xfId="0" applyFont="1"/>
    <xf numFmtId="0" fontId="18" fillId="0" borderId="0" xfId="0" applyFont="1"/>
    <xf numFmtId="0" fontId="19" fillId="0" borderId="1" xfId="1" applyFont="1" applyBorder="1" applyAlignment="1">
      <alignment horizontal="center" vertical="center"/>
    </xf>
    <xf numFmtId="0" fontId="19" fillId="0" borderId="15" xfId="1" applyFont="1" applyBorder="1" applyAlignment="1">
      <alignment horizontal="center" vertical="center"/>
    </xf>
    <xf numFmtId="0" fontId="20" fillId="0" borderId="0" xfId="0" applyFont="1"/>
    <xf numFmtId="0" fontId="10" fillId="0" borderId="19" xfId="1" applyFont="1" applyFill="1" applyBorder="1" applyAlignment="1">
      <alignment horizontal="center" vertical="center" wrapText="1"/>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1" fillId="0" borderId="0" xfId="0" applyFont="1" applyAlignment="1">
      <alignment horizontal="center"/>
    </xf>
    <xf numFmtId="0" fontId="14" fillId="0" borderId="9" xfId="0" applyFont="1" applyFill="1" applyBorder="1" applyAlignment="1">
      <alignment vertical="center"/>
    </xf>
    <xf numFmtId="0" fontId="14" fillId="0" borderId="11" xfId="0" applyFont="1" applyFill="1" applyBorder="1" applyAlignment="1">
      <alignment vertical="center"/>
    </xf>
    <xf numFmtId="0" fontId="14" fillId="0" borderId="7"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5" xfId="0" applyFont="1" applyFill="1" applyBorder="1" applyAlignment="1">
      <alignment wrapText="1"/>
    </xf>
    <xf numFmtId="0" fontId="14" fillId="0" borderId="4" xfId="0" applyFont="1" applyFill="1" applyBorder="1" applyAlignment="1">
      <alignment wrapText="1"/>
    </xf>
    <xf numFmtId="0" fontId="14" fillId="0" borderId="6" xfId="0" applyFont="1" applyFill="1" applyBorder="1" applyAlignment="1">
      <alignment horizontal="justify" vertical="center" wrapText="1"/>
    </xf>
    <xf numFmtId="0" fontId="14" fillId="0" borderId="7" xfId="0" applyFont="1" applyFill="1" applyBorder="1" applyAlignment="1">
      <alignment horizontal="justify" vertical="center" wrapText="1"/>
    </xf>
    <xf numFmtId="0" fontId="14" fillId="0" borderId="8" xfId="0" applyFont="1" applyFill="1" applyBorder="1" applyAlignment="1">
      <alignment horizontal="justify" vertical="center" wrapText="1"/>
    </xf>
    <xf numFmtId="0" fontId="14" fillId="0" borderId="9" xfId="0" applyFont="1" applyFill="1" applyBorder="1" applyAlignment="1">
      <alignment horizontal="center" vertical="center"/>
    </xf>
    <xf numFmtId="0" fontId="14" fillId="0" borderId="11" xfId="0" applyFont="1" applyFill="1" applyBorder="1" applyAlignment="1">
      <alignment horizontal="center" vertical="center"/>
    </xf>
    <xf numFmtId="0" fontId="11" fillId="0" borderId="0" xfId="0" applyFont="1" applyAlignment="1"/>
    <xf numFmtId="0" fontId="14" fillId="0" borderId="1" xfId="0" applyFont="1" applyFill="1" applyBorder="1" applyAlignment="1">
      <alignment horizontal="justify" vertical="center" wrapText="1"/>
    </xf>
    <xf numFmtId="0" fontId="14" fillId="0" borderId="7" xfId="0" applyFont="1" applyFill="1" applyBorder="1" applyAlignment="1">
      <alignment horizontal="center" vertical="center"/>
    </xf>
    <xf numFmtId="0" fontId="15" fillId="0" borderId="0" xfId="0" applyFont="1" applyFill="1" applyBorder="1" applyAlignment="1">
      <alignment horizontal="right"/>
    </xf>
    <xf numFmtId="0" fontId="4" fillId="0" borderId="0" xfId="0" applyFont="1" applyFill="1" applyBorder="1" applyAlignment="1">
      <alignment horizontal="left" vertical="center" wrapText="1"/>
    </xf>
    <xf numFmtId="0" fontId="11" fillId="0" borderId="0" xfId="0" applyFont="1" applyFill="1"/>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651509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419100</xdr:colOff>
      <xdr:row>14</xdr:row>
      <xdr:rowOff>0</xdr:rowOff>
    </xdr:from>
    <xdr:to>
      <xdr:col>4</xdr:col>
      <xdr:colOff>1181101</xdr:colOff>
      <xdr:row>15</xdr:row>
      <xdr:rowOff>0</xdr:rowOff>
    </xdr:to>
    <xdr:pic>
      <xdr:nvPicPr>
        <xdr:cNvPr id="5"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911352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1625860%20Ficha%20Revisio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20VERDES/Calculadora%20de%20emisiones/Copia%20de%20CCF8%20imp_verd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 val="Obs"/>
    </sheetNames>
    <sheetDataSet>
      <sheetData sheetId="0"/>
      <sheetData sheetId="1"/>
      <sheetData sheetId="2">
        <row r="7">
          <cell r="B7" t="str">
            <v>Caldera N°1</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refreshError="1"/>
      <sheetData sheetId="1" refreshError="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Datos"/>
      <sheetName val="Alternativa"/>
      <sheetName val="ALT. 10"/>
    </sheetNames>
    <sheetDataSet>
      <sheetData sheetId="0" refreshError="1">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EXAMEN DE INFORMACIÓN</v>
          </cell>
          <cell r="C20">
            <v>0</v>
          </cell>
          <cell r="D20">
            <v>0</v>
          </cell>
          <cell r="E20">
            <v>0</v>
          </cell>
          <cell r="F20" t="str">
            <v>N/A</v>
          </cell>
        </row>
        <row r="21">
          <cell r="B21">
            <v>0</v>
          </cell>
          <cell r="C21">
            <v>0</v>
          </cell>
          <cell r="D21">
            <v>0</v>
          </cell>
          <cell r="E21">
            <v>0</v>
          </cell>
          <cell r="F21" t="str">
            <v>N/A</v>
          </cell>
        </row>
        <row r="22">
          <cell r="B22" t="str">
            <v xml:space="preserve">PROPUESTA METODOLÓGICA CUANTIFICACIÓN DE EMISIONES DE FUENTES </v>
          </cell>
          <cell r="C22">
            <v>0</v>
          </cell>
          <cell r="D22">
            <v>0</v>
          </cell>
          <cell r="E22">
            <v>0</v>
          </cell>
          <cell r="F22" t="str">
            <v>N/A</v>
          </cell>
        </row>
        <row r="23">
          <cell r="B23" t="str">
            <v>FIJAS AFECTAS AL IMPUESTO DEL ARTÍCULO 8° DE LA LEY N° 20.780</v>
          </cell>
          <cell r="C23">
            <v>0</v>
          </cell>
          <cell r="D23">
            <v>0</v>
          </cell>
          <cell r="E23">
            <v>0</v>
          </cell>
          <cell r="F23" t="str">
            <v>N/A</v>
          </cell>
        </row>
        <row r="24">
          <cell r="B24">
            <v>0</v>
          </cell>
          <cell r="C24">
            <v>0</v>
          </cell>
          <cell r="D24">
            <v>0</v>
          </cell>
          <cell r="E24">
            <v>0</v>
          </cell>
          <cell r="F24" t="str">
            <v>N/A</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B3:E254"/>
  <sheetViews>
    <sheetView tabSelected="1" view="pageLayout" topLeftCell="A164" zoomScale="80" zoomScaleNormal="100" zoomScalePageLayoutView="80" workbookViewId="0">
      <selection activeCell="E182" sqref="E181:E182"/>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44" t="s">
        <v>4</v>
      </c>
      <c r="C20" s="44"/>
      <c r="D20" s="44"/>
      <c r="E20" s="44"/>
    </row>
    <row r="21" spans="2:5" ht="15.6" customHeight="1" x14ac:dyDescent="0.3">
      <c r="B21" s="44"/>
      <c r="C21" s="44"/>
      <c r="D21" s="44"/>
      <c r="E21" s="44"/>
    </row>
    <row r="22" spans="2:5" ht="15.6" customHeight="1" x14ac:dyDescent="0.3">
      <c r="B22" s="48" t="s">
        <v>6</v>
      </c>
      <c r="C22" s="48"/>
      <c r="D22" s="48"/>
      <c r="E22" s="48"/>
    </row>
    <row r="23" spans="2:5" x14ac:dyDescent="0.3">
      <c r="B23" s="48" t="s">
        <v>7</v>
      </c>
      <c r="C23" s="48"/>
      <c r="D23" s="48"/>
      <c r="E23" s="48"/>
    </row>
    <row r="24" spans="2:5" x14ac:dyDescent="0.3">
      <c r="B24" s="9"/>
      <c r="C24" s="9"/>
      <c r="D24" s="9"/>
      <c r="E24" s="9"/>
    </row>
    <row r="25" spans="2:5" x14ac:dyDescent="0.3">
      <c r="B25" s="9"/>
      <c r="C25" s="9"/>
      <c r="D25" s="9"/>
      <c r="E25" s="9"/>
    </row>
    <row r="26" spans="2:5" x14ac:dyDescent="0.3">
      <c r="B26" s="9"/>
      <c r="C26" s="9"/>
      <c r="D26" s="9"/>
      <c r="E26" s="9"/>
    </row>
    <row r="27" spans="2:5" x14ac:dyDescent="0.3">
      <c r="B27" s="9"/>
      <c r="C27" s="52" t="s">
        <v>141</v>
      </c>
      <c r="D27" s="52"/>
      <c r="E27" s="9"/>
    </row>
    <row r="28" spans="2:5" x14ac:dyDescent="0.3">
      <c r="B28" s="9"/>
      <c r="C28" s="9"/>
      <c r="D28" s="9"/>
      <c r="E28" s="9"/>
    </row>
    <row r="29" spans="2:5" x14ac:dyDescent="0.3">
      <c r="B29" s="9"/>
      <c r="C29" s="9"/>
      <c r="D29" s="9"/>
      <c r="E29" s="9"/>
    </row>
    <row r="30" spans="2:5" x14ac:dyDescent="0.3">
      <c r="B30" s="9"/>
      <c r="C30" s="9"/>
      <c r="D30" s="9"/>
      <c r="E30" s="9"/>
    </row>
    <row r="31" spans="2:5" x14ac:dyDescent="0.3">
      <c r="B31" s="9"/>
      <c r="C31" s="9"/>
      <c r="D31" s="14"/>
      <c r="E31" s="9"/>
    </row>
    <row r="32" spans="2:5" ht="70.2" customHeight="1" x14ac:dyDescent="0.3">
      <c r="B32" s="9"/>
      <c r="C32" s="13" t="s">
        <v>49</v>
      </c>
      <c r="D32" s="15"/>
      <c r="E32" s="9"/>
    </row>
    <row r="33" spans="2:5" ht="70.2" customHeight="1" x14ac:dyDescent="0.3">
      <c r="B33" s="9"/>
      <c r="C33" s="13" t="s">
        <v>50</v>
      </c>
      <c r="D33" s="15"/>
      <c r="E33" s="9"/>
    </row>
    <row r="34" spans="2:5" x14ac:dyDescent="0.3">
      <c r="B34" s="9"/>
      <c r="C34" s="12"/>
      <c r="D34" s="9"/>
      <c r="E34" s="9"/>
    </row>
    <row r="35" spans="2:5" x14ac:dyDescent="0.3">
      <c r="B35" s="35"/>
      <c r="C35" s="12"/>
      <c r="D35" s="35"/>
      <c r="E35" s="35"/>
    </row>
    <row r="36" spans="2:5" x14ac:dyDescent="0.3">
      <c r="B36" s="35"/>
      <c r="C36" s="12"/>
      <c r="D36" s="35"/>
      <c r="E36" s="35"/>
    </row>
    <row r="37" spans="2:5" x14ac:dyDescent="0.3">
      <c r="B37" s="35"/>
      <c r="C37" s="12"/>
      <c r="D37" s="35"/>
      <c r="E37" s="35"/>
    </row>
    <row r="38" spans="2:5" x14ac:dyDescent="0.3">
      <c r="B38" s="35"/>
      <c r="C38" s="12"/>
      <c r="D38" s="35"/>
      <c r="E38" s="35"/>
    </row>
    <row r="39" spans="2:5" x14ac:dyDescent="0.3">
      <c r="B39" s="35"/>
      <c r="C39" s="12"/>
      <c r="D39" s="35"/>
      <c r="E39" s="35"/>
    </row>
    <row r="40" spans="2:5" x14ac:dyDescent="0.3">
      <c r="B40" s="35"/>
      <c r="C40" s="12"/>
      <c r="D40" s="35"/>
      <c r="E40" s="35"/>
    </row>
    <row r="41" spans="2:5" x14ac:dyDescent="0.3">
      <c r="B41" s="9"/>
      <c r="C41" s="12"/>
      <c r="D41" s="9"/>
      <c r="E41" s="9"/>
    </row>
    <row r="42" spans="2:5" x14ac:dyDescent="0.3">
      <c r="B42" s="9"/>
      <c r="C42" s="12"/>
      <c r="D42" s="9"/>
      <c r="E42" s="9"/>
    </row>
    <row r="43" spans="2:5" x14ac:dyDescent="0.3">
      <c r="B43" s="9"/>
      <c r="C43" s="9"/>
      <c r="D43" s="9"/>
      <c r="E43" s="9"/>
    </row>
    <row r="44" spans="2:5" x14ac:dyDescent="0.3">
      <c r="B44" s="49" t="s">
        <v>5</v>
      </c>
      <c r="C44" s="50"/>
      <c r="D44" s="50"/>
      <c r="E44" s="51"/>
    </row>
    <row r="45" spans="2:5" ht="60" customHeight="1" x14ac:dyDescent="0.3">
      <c r="B45" s="57" t="s">
        <v>142</v>
      </c>
      <c r="C45" s="58"/>
      <c r="D45" s="58"/>
      <c r="E45" s="59"/>
    </row>
    <row r="46" spans="2:5" x14ac:dyDescent="0.3">
      <c r="B46" s="57"/>
      <c r="C46" s="58"/>
      <c r="D46" s="58"/>
      <c r="E46" s="59"/>
    </row>
    <row r="47" spans="2:5" x14ac:dyDescent="0.3">
      <c r="B47" s="63"/>
      <c r="C47" s="64"/>
      <c r="D47" s="64"/>
      <c r="E47" s="65"/>
    </row>
    <row r="48" spans="2:5" ht="12" customHeight="1" x14ac:dyDescent="0.3">
      <c r="B48" s="57" t="s">
        <v>117</v>
      </c>
      <c r="C48" s="58"/>
      <c r="D48" s="58"/>
      <c r="E48" s="59"/>
    </row>
    <row r="49" spans="2:5" ht="12" customHeight="1" x14ac:dyDescent="0.3">
      <c r="B49" s="57"/>
      <c r="C49" s="58"/>
      <c r="D49" s="58"/>
      <c r="E49" s="59"/>
    </row>
    <row r="50" spans="2:5" ht="12" customHeight="1" x14ac:dyDescent="0.3">
      <c r="B50" s="57"/>
      <c r="C50" s="58"/>
      <c r="D50" s="58"/>
      <c r="E50" s="59"/>
    </row>
    <row r="51" spans="2:5" ht="12" customHeight="1" x14ac:dyDescent="0.3">
      <c r="B51" s="57"/>
      <c r="C51" s="58"/>
      <c r="D51" s="58"/>
      <c r="E51" s="59"/>
    </row>
    <row r="52" spans="2:5" ht="12" customHeight="1" x14ac:dyDescent="0.3">
      <c r="B52" s="57"/>
      <c r="C52" s="58"/>
      <c r="D52" s="58"/>
      <c r="E52" s="59"/>
    </row>
    <row r="53" spans="2:5" ht="12" customHeight="1" x14ac:dyDescent="0.3">
      <c r="B53" s="57"/>
      <c r="C53" s="58"/>
      <c r="D53" s="58"/>
      <c r="E53" s="59"/>
    </row>
    <row r="54" spans="2:5" ht="12" customHeight="1" x14ac:dyDescent="0.3">
      <c r="B54" s="57"/>
      <c r="C54" s="58"/>
      <c r="D54" s="58"/>
      <c r="E54" s="59"/>
    </row>
    <row r="55" spans="2:5" ht="12" customHeight="1" x14ac:dyDescent="0.3">
      <c r="B55" s="60"/>
      <c r="C55" s="61"/>
      <c r="D55" s="61"/>
      <c r="E55" s="62"/>
    </row>
    <row r="56" spans="2:5" x14ac:dyDescent="0.3">
      <c r="B56" s="53"/>
      <c r="C56" s="53"/>
      <c r="D56" s="53"/>
      <c r="E56" s="53"/>
    </row>
    <row r="57" spans="2:5" x14ac:dyDescent="0.3">
      <c r="B57" s="54" t="s">
        <v>8</v>
      </c>
      <c r="C57" s="55"/>
      <c r="D57" s="55"/>
      <c r="E57" s="56"/>
    </row>
    <row r="58" spans="2:5" x14ac:dyDescent="0.3">
      <c r="B58" s="4" t="s">
        <v>9</v>
      </c>
      <c r="C58" s="4"/>
      <c r="D58" s="3"/>
      <c r="E58" s="81">
        <v>42716</v>
      </c>
    </row>
    <row r="59" spans="2:5" x14ac:dyDescent="0.3">
      <c r="B59" s="4" t="s">
        <v>118</v>
      </c>
      <c r="C59" s="4"/>
      <c r="D59" s="3"/>
      <c r="E59" s="81">
        <v>43389</v>
      </c>
    </row>
    <row r="60" spans="2:5" x14ac:dyDescent="0.3">
      <c r="B60" s="42" t="s">
        <v>10</v>
      </c>
      <c r="C60" s="42"/>
      <c r="D60" s="42"/>
      <c r="E60" s="82" t="s">
        <v>119</v>
      </c>
    </row>
    <row r="61" spans="2:5" x14ac:dyDescent="0.3">
      <c r="B61" s="42" t="s">
        <v>11</v>
      </c>
      <c r="C61" s="42"/>
      <c r="D61" s="42"/>
      <c r="E61" s="82" t="s">
        <v>55</v>
      </c>
    </row>
    <row r="62" spans="2:5" ht="24.6" x14ac:dyDescent="0.3">
      <c r="B62" s="42" t="s">
        <v>12</v>
      </c>
      <c r="C62" s="42"/>
      <c r="D62" s="42"/>
      <c r="E62" s="83" t="s">
        <v>116</v>
      </c>
    </row>
    <row r="63" spans="2:5" x14ac:dyDescent="0.3">
      <c r="B63" s="42" t="s">
        <v>13</v>
      </c>
      <c r="C63" s="42"/>
      <c r="D63" s="42"/>
      <c r="E63" s="83" t="s">
        <v>56</v>
      </c>
    </row>
    <row r="64" spans="2:5" x14ac:dyDescent="0.3">
      <c r="B64" s="43" t="s">
        <v>14</v>
      </c>
      <c r="C64" s="43"/>
      <c r="D64" s="43"/>
      <c r="E64" s="82">
        <v>5</v>
      </c>
    </row>
    <row r="65" spans="2:5" x14ac:dyDescent="0.3">
      <c r="B65" s="2"/>
      <c r="C65" s="2"/>
      <c r="D65" s="2"/>
      <c r="E65" s="2"/>
    </row>
    <row r="66" spans="2:5" x14ac:dyDescent="0.3">
      <c r="B66" s="45" t="s">
        <v>15</v>
      </c>
      <c r="C66" s="45"/>
      <c r="D66" s="45"/>
      <c r="E66" s="46"/>
    </row>
    <row r="67" spans="2:5" x14ac:dyDescent="0.3">
      <c r="B67" s="42" t="s">
        <v>16</v>
      </c>
      <c r="C67" s="42"/>
      <c r="D67" s="42"/>
      <c r="E67" s="82" t="s">
        <v>57</v>
      </c>
    </row>
    <row r="68" spans="2:5" ht="24.6" x14ac:dyDescent="0.3">
      <c r="B68" s="42" t="s">
        <v>12</v>
      </c>
      <c r="C68" s="42"/>
      <c r="D68" s="42"/>
      <c r="E68" s="83" t="s">
        <v>58</v>
      </c>
    </row>
    <row r="69" spans="2:5" x14ac:dyDescent="0.3">
      <c r="B69" s="42" t="s">
        <v>17</v>
      </c>
      <c r="C69" s="42"/>
      <c r="D69" s="42"/>
      <c r="E69" s="82">
        <v>1625860</v>
      </c>
    </row>
    <row r="70" spans="2:5" x14ac:dyDescent="0.3">
      <c r="B70" s="42" t="s">
        <v>18</v>
      </c>
      <c r="C70" s="42"/>
      <c r="D70" s="42"/>
      <c r="E70" s="82" t="s">
        <v>59</v>
      </c>
    </row>
    <row r="71" spans="2:5" x14ac:dyDescent="0.3">
      <c r="B71" s="47" t="s">
        <v>19</v>
      </c>
      <c r="C71" s="47"/>
      <c r="D71" s="47"/>
      <c r="E71" s="82">
        <v>15</v>
      </c>
    </row>
    <row r="72" spans="2:5" x14ac:dyDescent="0.3">
      <c r="B72" s="42" t="s">
        <v>20</v>
      </c>
      <c r="C72" s="42"/>
      <c r="D72" s="42"/>
      <c r="E72" s="84" t="s">
        <v>60</v>
      </c>
    </row>
    <row r="73" spans="2:5" x14ac:dyDescent="0.3">
      <c r="B73" s="42" t="s">
        <v>13</v>
      </c>
      <c r="C73" s="42"/>
      <c r="D73" s="42"/>
      <c r="E73" s="83" t="s">
        <v>56</v>
      </c>
    </row>
    <row r="74" spans="2:5" x14ac:dyDescent="0.3">
      <c r="B74" s="42" t="s">
        <v>21</v>
      </c>
      <c r="C74" s="42"/>
      <c r="D74" s="42"/>
      <c r="E74" s="82">
        <v>88.65</v>
      </c>
    </row>
    <row r="75" spans="2:5" x14ac:dyDescent="0.3">
      <c r="B75" s="43" t="s">
        <v>22</v>
      </c>
      <c r="C75" s="43"/>
      <c r="D75" s="43"/>
      <c r="E75" s="82">
        <v>7</v>
      </c>
    </row>
    <row r="76" spans="2:5" x14ac:dyDescent="0.3">
      <c r="B76" s="43" t="s">
        <v>23</v>
      </c>
      <c r="C76" s="43"/>
      <c r="D76" s="43"/>
      <c r="E76" s="82">
        <v>0</v>
      </c>
    </row>
    <row r="77" spans="2:5" x14ac:dyDescent="0.3">
      <c r="B77" s="43" t="s">
        <v>24</v>
      </c>
      <c r="C77" s="43"/>
      <c r="D77" s="43"/>
      <c r="E77" s="82">
        <v>0</v>
      </c>
    </row>
    <row r="78" spans="2:5" x14ac:dyDescent="0.3">
      <c r="B78" s="43" t="s">
        <v>25</v>
      </c>
      <c r="C78" s="43"/>
      <c r="D78" s="43"/>
      <c r="E78" s="82">
        <v>7</v>
      </c>
    </row>
    <row r="80" spans="2:5" x14ac:dyDescent="0.3">
      <c r="B80" s="85" t="s">
        <v>38</v>
      </c>
      <c r="C80" s="86"/>
      <c r="D80" s="86"/>
      <c r="E80" s="87"/>
    </row>
    <row r="81" spans="2:5" x14ac:dyDescent="0.3">
      <c r="B81" s="88" t="s">
        <v>51</v>
      </c>
      <c r="C81" s="88" t="s">
        <v>52</v>
      </c>
      <c r="D81" s="88" t="s">
        <v>53</v>
      </c>
      <c r="E81" s="88" t="s">
        <v>54</v>
      </c>
    </row>
    <row r="82" spans="2:5" x14ac:dyDescent="0.3">
      <c r="B82" s="89" t="s">
        <v>61</v>
      </c>
      <c r="C82" s="89">
        <v>121</v>
      </c>
      <c r="D82" s="89">
        <v>2006</v>
      </c>
      <c r="E82" s="89">
        <v>15</v>
      </c>
    </row>
    <row r="83" spans="2:5" x14ac:dyDescent="0.3">
      <c r="B83" s="89" t="s">
        <v>61</v>
      </c>
      <c r="C83" s="89">
        <v>50</v>
      </c>
      <c r="D83" s="89">
        <v>2007</v>
      </c>
      <c r="E83" s="89">
        <v>15</v>
      </c>
    </row>
    <row r="84" spans="2:5" x14ac:dyDescent="0.3">
      <c r="B84" s="89" t="s">
        <v>61</v>
      </c>
      <c r="C84" s="89">
        <v>51</v>
      </c>
      <c r="D84" s="89">
        <v>2007</v>
      </c>
      <c r="E84" s="89">
        <v>15</v>
      </c>
    </row>
    <row r="85" spans="2:5" x14ac:dyDescent="0.3">
      <c r="B85" s="89" t="s">
        <v>61</v>
      </c>
      <c r="C85" s="89">
        <v>43</v>
      </c>
      <c r="D85" s="89">
        <v>2013</v>
      </c>
      <c r="E85" s="89">
        <v>15</v>
      </c>
    </row>
    <row r="86" spans="2:5" x14ac:dyDescent="0.3">
      <c r="B86" s="16"/>
      <c r="C86" s="16"/>
      <c r="D86" s="16"/>
      <c r="E86" s="16"/>
    </row>
    <row r="88" spans="2:5" ht="15.6" x14ac:dyDescent="0.3">
      <c r="B88" s="44" t="s">
        <v>4</v>
      </c>
      <c r="C88" s="44"/>
      <c r="D88" s="44"/>
      <c r="E88" s="44"/>
    </row>
    <row r="89" spans="2:5" x14ac:dyDescent="0.3">
      <c r="B89" s="6" t="s">
        <v>45</v>
      </c>
      <c r="C89" s="7"/>
      <c r="D89" s="8"/>
      <c r="E89" s="5" t="s">
        <v>109</v>
      </c>
    </row>
    <row r="90" spans="2:5" x14ac:dyDescent="0.3">
      <c r="B90" s="94" t="s">
        <v>43</v>
      </c>
      <c r="C90" s="95"/>
      <c r="D90" s="96"/>
      <c r="E90" s="90" t="s">
        <v>62</v>
      </c>
    </row>
    <row r="91" spans="2:5" x14ac:dyDescent="0.3">
      <c r="B91" s="94" t="s">
        <v>26</v>
      </c>
      <c r="C91" s="95"/>
      <c r="D91" s="96"/>
      <c r="E91" s="90" t="s">
        <v>63</v>
      </c>
    </row>
    <row r="92" spans="2:5" ht="24.6" x14ac:dyDescent="0.3">
      <c r="B92" s="97" t="s">
        <v>44</v>
      </c>
      <c r="C92" s="98"/>
      <c r="D92" s="99"/>
      <c r="E92" s="91" t="s">
        <v>130</v>
      </c>
    </row>
    <row r="93" spans="2:5" x14ac:dyDescent="0.3">
      <c r="B93" s="100" t="s">
        <v>27</v>
      </c>
      <c r="C93" s="101"/>
      <c r="D93" s="102"/>
      <c r="E93" s="92">
        <v>10200401</v>
      </c>
    </row>
    <row r="94" spans="2:5" ht="14.4" customHeight="1" x14ac:dyDescent="0.3">
      <c r="B94" s="97" t="s">
        <v>28</v>
      </c>
      <c r="C94" s="98"/>
      <c r="D94" s="99"/>
      <c r="E94" s="92" t="s">
        <v>64</v>
      </c>
    </row>
    <row r="95" spans="2:5" x14ac:dyDescent="0.3">
      <c r="B95" s="94" t="s">
        <v>3</v>
      </c>
      <c r="C95" s="95"/>
      <c r="D95" s="96"/>
      <c r="E95" s="92" t="s">
        <v>120</v>
      </c>
    </row>
    <row r="96" spans="2:5" x14ac:dyDescent="0.3">
      <c r="B96" s="94" t="s">
        <v>29</v>
      </c>
      <c r="C96" s="95"/>
      <c r="D96" s="96"/>
      <c r="E96" s="92">
        <v>1970</v>
      </c>
    </row>
    <row r="97" spans="2:5" x14ac:dyDescent="0.3">
      <c r="B97" s="94" t="s">
        <v>30</v>
      </c>
      <c r="C97" s="95"/>
      <c r="D97" s="96"/>
      <c r="E97" s="92">
        <v>1975</v>
      </c>
    </row>
    <row r="98" spans="2:5" x14ac:dyDescent="0.3">
      <c r="B98" s="94" t="s">
        <v>31</v>
      </c>
      <c r="C98" s="95"/>
      <c r="D98" s="96"/>
      <c r="E98" s="92" t="s">
        <v>65</v>
      </c>
    </row>
    <row r="99" spans="2:5" x14ac:dyDescent="0.3">
      <c r="B99" s="94" t="s">
        <v>32</v>
      </c>
      <c r="C99" s="95"/>
      <c r="D99" s="96"/>
      <c r="E99" s="92" t="s">
        <v>66</v>
      </c>
    </row>
    <row r="100" spans="2:5" x14ac:dyDescent="0.3">
      <c r="B100" s="103" t="s">
        <v>33</v>
      </c>
      <c r="C100" s="104"/>
      <c r="D100" s="105"/>
      <c r="E100" s="93" t="s">
        <v>143</v>
      </c>
    </row>
    <row r="101" spans="2:5" x14ac:dyDescent="0.3">
      <c r="B101" s="97" t="s">
        <v>34</v>
      </c>
      <c r="C101" s="98"/>
      <c r="D101" s="99"/>
      <c r="E101" s="93" t="s">
        <v>143</v>
      </c>
    </row>
    <row r="102" spans="2:5" x14ac:dyDescent="0.3">
      <c r="B102" s="97" t="s">
        <v>35</v>
      </c>
      <c r="C102" s="98"/>
      <c r="D102" s="99"/>
      <c r="E102" s="92">
        <v>6.59</v>
      </c>
    </row>
    <row r="103" spans="2:5" x14ac:dyDescent="0.3">
      <c r="B103" s="97" t="s">
        <v>36</v>
      </c>
      <c r="C103" s="98"/>
      <c r="D103" s="99"/>
      <c r="E103" s="92">
        <v>9000</v>
      </c>
    </row>
    <row r="104" spans="2:5" x14ac:dyDescent="0.3">
      <c r="B104" s="97" t="s">
        <v>37</v>
      </c>
      <c r="C104" s="98"/>
      <c r="D104" s="99"/>
      <c r="E104" s="92" t="s">
        <v>67</v>
      </c>
    </row>
    <row r="105" spans="2:5" x14ac:dyDescent="0.3">
      <c r="B105" s="94" t="s">
        <v>39</v>
      </c>
      <c r="C105" s="95"/>
      <c r="D105" s="96"/>
      <c r="E105" s="92" t="s">
        <v>68</v>
      </c>
    </row>
    <row r="106" spans="2:5" x14ac:dyDescent="0.3">
      <c r="B106" s="94" t="s">
        <v>40</v>
      </c>
      <c r="C106" s="95"/>
      <c r="D106" s="96"/>
      <c r="E106" s="93" t="s">
        <v>143</v>
      </c>
    </row>
    <row r="107" spans="2:5" x14ac:dyDescent="0.3">
      <c r="B107" s="94" t="s">
        <v>41</v>
      </c>
      <c r="C107" s="95"/>
      <c r="D107" s="96"/>
      <c r="E107" s="93" t="s">
        <v>143</v>
      </c>
    </row>
    <row r="108" spans="2:5" x14ac:dyDescent="0.3">
      <c r="B108" s="94" t="s">
        <v>42</v>
      </c>
      <c r="C108" s="95"/>
      <c r="D108" s="96"/>
      <c r="E108" s="93" t="s">
        <v>143</v>
      </c>
    </row>
    <row r="109" spans="2:5" x14ac:dyDescent="0.3">
      <c r="E109" s="31"/>
    </row>
    <row r="110" spans="2:5" x14ac:dyDescent="0.3">
      <c r="B110" s="6" t="s">
        <v>45</v>
      </c>
      <c r="C110" s="7"/>
      <c r="D110" s="8"/>
      <c r="E110" s="5" t="s">
        <v>110</v>
      </c>
    </row>
    <row r="111" spans="2:5" x14ac:dyDescent="0.3">
      <c r="B111" s="94" t="s">
        <v>43</v>
      </c>
      <c r="C111" s="95"/>
      <c r="D111" s="96"/>
      <c r="E111" s="90" t="s">
        <v>62</v>
      </c>
    </row>
    <row r="112" spans="2:5" x14ac:dyDescent="0.3">
      <c r="B112" s="94" t="s">
        <v>26</v>
      </c>
      <c r="C112" s="95"/>
      <c r="D112" s="96"/>
      <c r="E112" s="90" t="s">
        <v>69</v>
      </c>
    </row>
    <row r="113" spans="2:5" ht="24.6" x14ac:dyDescent="0.3">
      <c r="B113" s="97" t="s">
        <v>44</v>
      </c>
      <c r="C113" s="98"/>
      <c r="D113" s="99"/>
      <c r="E113" s="83" t="s">
        <v>131</v>
      </c>
    </row>
    <row r="114" spans="2:5" x14ac:dyDescent="0.3">
      <c r="B114" s="100" t="s">
        <v>27</v>
      </c>
      <c r="C114" s="101"/>
      <c r="D114" s="102"/>
      <c r="E114" s="92">
        <v>10200401</v>
      </c>
    </row>
    <row r="115" spans="2:5" x14ac:dyDescent="0.3">
      <c r="B115" s="97" t="s">
        <v>28</v>
      </c>
      <c r="C115" s="98"/>
      <c r="D115" s="99"/>
      <c r="E115" s="92" t="s">
        <v>64</v>
      </c>
    </row>
    <row r="116" spans="2:5" x14ac:dyDescent="0.3">
      <c r="B116" s="94" t="s">
        <v>3</v>
      </c>
      <c r="C116" s="95"/>
      <c r="D116" s="96"/>
      <c r="E116" s="92" t="s">
        <v>121</v>
      </c>
    </row>
    <row r="117" spans="2:5" x14ac:dyDescent="0.3">
      <c r="B117" s="94" t="s">
        <v>29</v>
      </c>
      <c r="C117" s="95"/>
      <c r="D117" s="96"/>
      <c r="E117" s="82">
        <v>1963</v>
      </c>
    </row>
    <row r="118" spans="2:5" x14ac:dyDescent="0.3">
      <c r="B118" s="94" t="s">
        <v>30</v>
      </c>
      <c r="C118" s="95"/>
      <c r="D118" s="96"/>
      <c r="E118" s="92">
        <v>1975</v>
      </c>
    </row>
    <row r="119" spans="2:5" x14ac:dyDescent="0.3">
      <c r="B119" s="94" t="s">
        <v>31</v>
      </c>
      <c r="C119" s="95"/>
      <c r="D119" s="96"/>
      <c r="E119" s="92" t="s">
        <v>65</v>
      </c>
    </row>
    <row r="120" spans="2:5" x14ac:dyDescent="0.3">
      <c r="B120" s="94" t="s">
        <v>32</v>
      </c>
      <c r="C120" s="95"/>
      <c r="D120" s="96"/>
      <c r="E120" s="92" t="s">
        <v>66</v>
      </c>
    </row>
    <row r="121" spans="2:5" x14ac:dyDescent="0.3">
      <c r="B121" s="103" t="s">
        <v>33</v>
      </c>
      <c r="C121" s="104"/>
      <c r="D121" s="105"/>
      <c r="E121" s="93" t="s">
        <v>143</v>
      </c>
    </row>
    <row r="122" spans="2:5" x14ac:dyDescent="0.3">
      <c r="B122" s="97" t="s">
        <v>34</v>
      </c>
      <c r="C122" s="98"/>
      <c r="D122" s="99"/>
      <c r="E122" s="93" t="s">
        <v>143</v>
      </c>
    </row>
    <row r="123" spans="2:5" x14ac:dyDescent="0.3">
      <c r="B123" s="97" t="s">
        <v>35</v>
      </c>
      <c r="C123" s="98"/>
      <c r="D123" s="99"/>
      <c r="E123" s="92">
        <v>6.59</v>
      </c>
    </row>
    <row r="124" spans="2:5" x14ac:dyDescent="0.3">
      <c r="B124" s="97" t="s">
        <v>36</v>
      </c>
      <c r="C124" s="98"/>
      <c r="D124" s="99"/>
      <c r="E124" s="82">
        <v>9000</v>
      </c>
    </row>
    <row r="125" spans="2:5" x14ac:dyDescent="0.3">
      <c r="B125" s="97" t="s">
        <v>37</v>
      </c>
      <c r="C125" s="98"/>
      <c r="D125" s="99"/>
      <c r="E125" s="92" t="s">
        <v>67</v>
      </c>
    </row>
    <row r="126" spans="2:5" x14ac:dyDescent="0.3">
      <c r="B126" s="94" t="s">
        <v>39</v>
      </c>
      <c r="C126" s="95"/>
      <c r="D126" s="96"/>
      <c r="E126" s="92" t="s">
        <v>68</v>
      </c>
    </row>
    <row r="127" spans="2:5" x14ac:dyDescent="0.3">
      <c r="B127" s="94" t="s">
        <v>40</v>
      </c>
      <c r="C127" s="95"/>
      <c r="D127" s="96"/>
      <c r="E127" s="93" t="s">
        <v>143</v>
      </c>
    </row>
    <row r="128" spans="2:5" x14ac:dyDescent="0.3">
      <c r="B128" s="94" t="s">
        <v>41</v>
      </c>
      <c r="C128" s="95"/>
      <c r="D128" s="96"/>
      <c r="E128" s="93" t="s">
        <v>143</v>
      </c>
    </row>
    <row r="129" spans="2:5" x14ac:dyDescent="0.3">
      <c r="B129" s="94" t="s">
        <v>42</v>
      </c>
      <c r="C129" s="95"/>
      <c r="D129" s="96"/>
      <c r="E129" s="93" t="s">
        <v>143</v>
      </c>
    </row>
    <row r="130" spans="2:5" x14ac:dyDescent="0.3">
      <c r="B130" s="106"/>
      <c r="C130" s="106"/>
      <c r="D130" s="106"/>
      <c r="E130" s="106"/>
    </row>
    <row r="136" spans="2:5" ht="15.6" x14ac:dyDescent="0.3">
      <c r="B136" s="44" t="s">
        <v>4</v>
      </c>
      <c r="C136" s="44"/>
      <c r="D136" s="44"/>
      <c r="E136" s="44"/>
    </row>
    <row r="137" spans="2:5" x14ac:dyDescent="0.3">
      <c r="B137" s="6" t="s">
        <v>45</v>
      </c>
      <c r="C137" s="7"/>
      <c r="D137" s="8"/>
      <c r="E137" s="5" t="s">
        <v>111</v>
      </c>
    </row>
    <row r="138" spans="2:5" x14ac:dyDescent="0.3">
      <c r="B138" s="94" t="s">
        <v>43</v>
      </c>
      <c r="C138" s="95"/>
      <c r="D138" s="96"/>
      <c r="E138" s="90" t="s">
        <v>62</v>
      </c>
    </row>
    <row r="139" spans="2:5" x14ac:dyDescent="0.3">
      <c r="B139" s="94" t="s">
        <v>26</v>
      </c>
      <c r="C139" s="95"/>
      <c r="D139" s="96"/>
      <c r="E139" s="90" t="s">
        <v>70</v>
      </c>
    </row>
    <row r="140" spans="2:5" x14ac:dyDescent="0.3">
      <c r="B140" s="97" t="s">
        <v>44</v>
      </c>
      <c r="C140" s="98"/>
      <c r="D140" s="99"/>
      <c r="E140" s="83" t="s">
        <v>144</v>
      </c>
    </row>
    <row r="141" spans="2:5" x14ac:dyDescent="0.3">
      <c r="B141" s="100" t="s">
        <v>27</v>
      </c>
      <c r="C141" s="101"/>
      <c r="D141" s="102"/>
      <c r="E141" s="92">
        <v>10200401</v>
      </c>
    </row>
    <row r="142" spans="2:5" x14ac:dyDescent="0.3">
      <c r="B142" s="97" t="s">
        <v>28</v>
      </c>
      <c r="C142" s="98"/>
      <c r="D142" s="99"/>
      <c r="E142" s="92" t="s">
        <v>64</v>
      </c>
    </row>
    <row r="143" spans="2:5" x14ac:dyDescent="0.3">
      <c r="B143" s="94" t="s">
        <v>3</v>
      </c>
      <c r="C143" s="95"/>
      <c r="D143" s="96"/>
      <c r="E143" s="92" t="s">
        <v>122</v>
      </c>
    </row>
    <row r="144" spans="2:5" x14ac:dyDescent="0.3">
      <c r="B144" s="94" t="s">
        <v>29</v>
      </c>
      <c r="C144" s="95"/>
      <c r="D144" s="96"/>
      <c r="E144" s="82">
        <v>1966</v>
      </c>
    </row>
    <row r="145" spans="2:5" x14ac:dyDescent="0.3">
      <c r="B145" s="94" t="s">
        <v>30</v>
      </c>
      <c r="C145" s="95"/>
      <c r="D145" s="96"/>
      <c r="E145" s="92">
        <v>1975</v>
      </c>
    </row>
    <row r="146" spans="2:5" x14ac:dyDescent="0.3">
      <c r="B146" s="94" t="s">
        <v>31</v>
      </c>
      <c r="C146" s="95"/>
      <c r="D146" s="96"/>
      <c r="E146" s="92" t="s">
        <v>65</v>
      </c>
    </row>
    <row r="147" spans="2:5" x14ac:dyDescent="0.3">
      <c r="B147" s="94" t="s">
        <v>32</v>
      </c>
      <c r="C147" s="95"/>
      <c r="D147" s="96"/>
      <c r="E147" s="92" t="s">
        <v>66</v>
      </c>
    </row>
    <row r="148" spans="2:5" x14ac:dyDescent="0.3">
      <c r="B148" s="103" t="s">
        <v>33</v>
      </c>
      <c r="C148" s="104"/>
      <c r="D148" s="105"/>
      <c r="E148" s="93" t="s">
        <v>143</v>
      </c>
    </row>
    <row r="149" spans="2:5" x14ac:dyDescent="0.3">
      <c r="B149" s="97" t="s">
        <v>34</v>
      </c>
      <c r="C149" s="98"/>
      <c r="D149" s="99"/>
      <c r="E149" s="93" t="s">
        <v>143</v>
      </c>
    </row>
    <row r="150" spans="2:5" x14ac:dyDescent="0.3">
      <c r="B150" s="97" t="s">
        <v>35</v>
      </c>
      <c r="C150" s="98"/>
      <c r="D150" s="99"/>
      <c r="E150" s="92">
        <v>6.59</v>
      </c>
    </row>
    <row r="151" spans="2:5" x14ac:dyDescent="0.3">
      <c r="B151" s="97" t="s">
        <v>36</v>
      </c>
      <c r="C151" s="98"/>
      <c r="D151" s="99"/>
      <c r="E151" s="82">
        <v>9000</v>
      </c>
    </row>
    <row r="152" spans="2:5" x14ac:dyDescent="0.3">
      <c r="B152" s="97" t="s">
        <v>37</v>
      </c>
      <c r="C152" s="98"/>
      <c r="D152" s="99"/>
      <c r="E152" s="92" t="s">
        <v>67</v>
      </c>
    </row>
    <row r="153" spans="2:5" x14ac:dyDescent="0.3">
      <c r="B153" s="94" t="s">
        <v>39</v>
      </c>
      <c r="C153" s="95"/>
      <c r="D153" s="96"/>
      <c r="E153" s="92" t="s">
        <v>68</v>
      </c>
    </row>
    <row r="154" spans="2:5" x14ac:dyDescent="0.3">
      <c r="B154" s="94" t="s">
        <v>40</v>
      </c>
      <c r="C154" s="95"/>
      <c r="D154" s="96"/>
      <c r="E154" s="93" t="s">
        <v>143</v>
      </c>
    </row>
    <row r="155" spans="2:5" x14ac:dyDescent="0.3">
      <c r="B155" s="94" t="s">
        <v>41</v>
      </c>
      <c r="C155" s="95"/>
      <c r="D155" s="96"/>
      <c r="E155" s="93" t="s">
        <v>143</v>
      </c>
    </row>
    <row r="156" spans="2:5" x14ac:dyDescent="0.3">
      <c r="B156" s="94" t="s">
        <v>42</v>
      </c>
      <c r="C156" s="95"/>
      <c r="D156" s="96"/>
      <c r="E156" s="93" t="s">
        <v>143</v>
      </c>
    </row>
    <row r="157" spans="2:5" x14ac:dyDescent="0.3">
      <c r="E157" s="31"/>
    </row>
    <row r="158" spans="2:5" x14ac:dyDescent="0.3">
      <c r="B158" s="6" t="s">
        <v>45</v>
      </c>
      <c r="C158" s="7"/>
      <c r="D158" s="8"/>
      <c r="E158" s="5" t="s">
        <v>112</v>
      </c>
    </row>
    <row r="159" spans="2:5" x14ac:dyDescent="0.3">
      <c r="B159" s="94" t="s">
        <v>43</v>
      </c>
      <c r="C159" s="95"/>
      <c r="D159" s="96"/>
      <c r="E159" s="90" t="s">
        <v>62</v>
      </c>
    </row>
    <row r="160" spans="2:5" x14ac:dyDescent="0.3">
      <c r="B160" s="94" t="s">
        <v>26</v>
      </c>
      <c r="C160" s="95"/>
      <c r="D160" s="96"/>
      <c r="E160" s="90" t="s">
        <v>71</v>
      </c>
    </row>
    <row r="161" spans="2:5" ht="24.6" x14ac:dyDescent="0.3">
      <c r="B161" s="97" t="s">
        <v>44</v>
      </c>
      <c r="C161" s="98"/>
      <c r="D161" s="99"/>
      <c r="E161" s="83" t="s">
        <v>132</v>
      </c>
    </row>
    <row r="162" spans="2:5" x14ac:dyDescent="0.3">
      <c r="B162" s="100" t="s">
        <v>27</v>
      </c>
      <c r="C162" s="101"/>
      <c r="D162" s="102"/>
      <c r="E162" s="92">
        <v>10200401</v>
      </c>
    </row>
    <row r="163" spans="2:5" x14ac:dyDescent="0.3">
      <c r="B163" s="97" t="s">
        <v>28</v>
      </c>
      <c r="C163" s="98"/>
      <c r="D163" s="99"/>
      <c r="E163" s="92" t="s">
        <v>123</v>
      </c>
    </row>
    <row r="164" spans="2:5" x14ac:dyDescent="0.3">
      <c r="B164" s="94" t="s">
        <v>3</v>
      </c>
      <c r="C164" s="95"/>
      <c r="D164" s="96"/>
      <c r="E164" s="92" t="s">
        <v>124</v>
      </c>
    </row>
    <row r="165" spans="2:5" x14ac:dyDescent="0.3">
      <c r="B165" s="94" t="s">
        <v>29</v>
      </c>
      <c r="C165" s="95"/>
      <c r="D165" s="96"/>
      <c r="E165" s="82">
        <v>1963</v>
      </c>
    </row>
    <row r="166" spans="2:5" x14ac:dyDescent="0.3">
      <c r="B166" s="94" t="s">
        <v>30</v>
      </c>
      <c r="C166" s="95"/>
      <c r="D166" s="96"/>
      <c r="E166" s="82">
        <v>1976</v>
      </c>
    </row>
    <row r="167" spans="2:5" x14ac:dyDescent="0.3">
      <c r="B167" s="94" t="s">
        <v>31</v>
      </c>
      <c r="C167" s="95"/>
      <c r="D167" s="96"/>
      <c r="E167" s="92" t="s">
        <v>65</v>
      </c>
    </row>
    <row r="168" spans="2:5" x14ac:dyDescent="0.3">
      <c r="B168" s="94" t="s">
        <v>32</v>
      </c>
      <c r="C168" s="95"/>
      <c r="D168" s="96"/>
      <c r="E168" s="92" t="s">
        <v>66</v>
      </c>
    </row>
    <row r="169" spans="2:5" x14ac:dyDescent="0.3">
      <c r="B169" s="103" t="s">
        <v>33</v>
      </c>
      <c r="C169" s="104"/>
      <c r="D169" s="105"/>
      <c r="E169" s="93" t="s">
        <v>143</v>
      </c>
    </row>
    <row r="170" spans="2:5" x14ac:dyDescent="0.3">
      <c r="B170" s="97" t="s">
        <v>34</v>
      </c>
      <c r="C170" s="98"/>
      <c r="D170" s="99"/>
      <c r="E170" s="93" t="s">
        <v>143</v>
      </c>
    </row>
    <row r="171" spans="2:5" x14ac:dyDescent="0.3">
      <c r="B171" s="97" t="s">
        <v>35</v>
      </c>
      <c r="C171" s="98"/>
      <c r="D171" s="99"/>
      <c r="E171" s="92">
        <v>20.03</v>
      </c>
    </row>
    <row r="172" spans="2:5" x14ac:dyDescent="0.3">
      <c r="B172" s="97" t="s">
        <v>36</v>
      </c>
      <c r="C172" s="98"/>
      <c r="D172" s="99"/>
      <c r="E172" s="82">
        <v>25000</v>
      </c>
    </row>
    <row r="173" spans="2:5" x14ac:dyDescent="0.3">
      <c r="B173" s="97" t="s">
        <v>37</v>
      </c>
      <c r="C173" s="98"/>
      <c r="D173" s="99"/>
      <c r="E173" s="92" t="s">
        <v>67</v>
      </c>
    </row>
    <row r="174" spans="2:5" x14ac:dyDescent="0.3">
      <c r="B174" s="94" t="s">
        <v>39</v>
      </c>
      <c r="C174" s="95"/>
      <c r="D174" s="96"/>
      <c r="E174" s="92" t="s">
        <v>68</v>
      </c>
    </row>
    <row r="175" spans="2:5" x14ac:dyDescent="0.3">
      <c r="B175" s="94" t="s">
        <v>40</v>
      </c>
      <c r="C175" s="95"/>
      <c r="D175" s="96"/>
      <c r="E175" s="93" t="s">
        <v>143</v>
      </c>
    </row>
    <row r="176" spans="2:5" x14ac:dyDescent="0.3">
      <c r="B176" s="94" t="s">
        <v>41</v>
      </c>
      <c r="C176" s="95"/>
      <c r="D176" s="96"/>
      <c r="E176" s="93" t="s">
        <v>143</v>
      </c>
    </row>
    <row r="177" spans="2:5" x14ac:dyDescent="0.3">
      <c r="B177" s="94" t="s">
        <v>42</v>
      </c>
      <c r="C177" s="95"/>
      <c r="D177" s="96"/>
      <c r="E177" s="93" t="s">
        <v>143</v>
      </c>
    </row>
    <row r="179" spans="2:5" x14ac:dyDescent="0.3">
      <c r="B179" s="107" t="s">
        <v>129</v>
      </c>
    </row>
    <row r="185" spans="2:5" ht="15.6" x14ac:dyDescent="0.3">
      <c r="B185" s="44" t="s">
        <v>4</v>
      </c>
      <c r="C185" s="44"/>
      <c r="D185" s="44"/>
      <c r="E185" s="44"/>
    </row>
    <row r="186" spans="2:5" x14ac:dyDescent="0.3">
      <c r="B186" s="6" t="s">
        <v>45</v>
      </c>
      <c r="C186" s="7"/>
      <c r="D186" s="8"/>
      <c r="E186" s="5" t="s">
        <v>113</v>
      </c>
    </row>
    <row r="187" spans="2:5" x14ac:dyDescent="0.3">
      <c r="B187" s="94" t="s">
        <v>43</v>
      </c>
      <c r="C187" s="95"/>
      <c r="D187" s="96"/>
      <c r="E187" s="90" t="s">
        <v>62</v>
      </c>
    </row>
    <row r="188" spans="2:5" x14ac:dyDescent="0.3">
      <c r="B188" s="94" t="s">
        <v>26</v>
      </c>
      <c r="C188" s="95"/>
      <c r="D188" s="96"/>
      <c r="E188" s="90" t="s">
        <v>72</v>
      </c>
    </row>
    <row r="189" spans="2:5" ht="24.6" x14ac:dyDescent="0.3">
      <c r="B189" s="97" t="s">
        <v>44</v>
      </c>
      <c r="C189" s="98"/>
      <c r="D189" s="99"/>
      <c r="E189" s="83" t="s">
        <v>133</v>
      </c>
    </row>
    <row r="190" spans="2:5" x14ac:dyDescent="0.3">
      <c r="B190" s="100" t="s">
        <v>27</v>
      </c>
      <c r="C190" s="101"/>
      <c r="D190" s="102"/>
      <c r="E190" s="92">
        <v>10200401</v>
      </c>
    </row>
    <row r="191" spans="2:5" x14ac:dyDescent="0.3">
      <c r="B191" s="97" t="s">
        <v>28</v>
      </c>
      <c r="C191" s="98"/>
      <c r="D191" s="99"/>
      <c r="E191" s="92" t="s">
        <v>64</v>
      </c>
    </row>
    <row r="192" spans="2:5" x14ac:dyDescent="0.3">
      <c r="B192" s="94" t="s">
        <v>3</v>
      </c>
      <c r="C192" s="95"/>
      <c r="D192" s="96"/>
      <c r="E192" s="82" t="s">
        <v>125</v>
      </c>
    </row>
    <row r="193" spans="2:5" x14ac:dyDescent="0.3">
      <c r="B193" s="94" t="s">
        <v>29</v>
      </c>
      <c r="C193" s="95"/>
      <c r="D193" s="96"/>
      <c r="E193" s="82">
        <v>1988</v>
      </c>
    </row>
    <row r="194" spans="2:5" x14ac:dyDescent="0.3">
      <c r="B194" s="94" t="s">
        <v>30</v>
      </c>
      <c r="C194" s="95"/>
      <c r="D194" s="96"/>
      <c r="E194" s="82">
        <v>2001</v>
      </c>
    </row>
    <row r="195" spans="2:5" x14ac:dyDescent="0.3">
      <c r="B195" s="94" t="s">
        <v>31</v>
      </c>
      <c r="C195" s="95"/>
      <c r="D195" s="96"/>
      <c r="E195" s="92" t="s">
        <v>65</v>
      </c>
    </row>
    <row r="196" spans="2:5" x14ac:dyDescent="0.3">
      <c r="B196" s="94" t="s">
        <v>32</v>
      </c>
      <c r="C196" s="95"/>
      <c r="D196" s="96"/>
      <c r="E196" s="92" t="s">
        <v>66</v>
      </c>
    </row>
    <row r="197" spans="2:5" x14ac:dyDescent="0.3">
      <c r="B197" s="103" t="s">
        <v>33</v>
      </c>
      <c r="C197" s="104"/>
      <c r="D197" s="105"/>
      <c r="E197" s="93" t="s">
        <v>143</v>
      </c>
    </row>
    <row r="198" spans="2:5" x14ac:dyDescent="0.3">
      <c r="B198" s="97" t="s">
        <v>34</v>
      </c>
      <c r="C198" s="98"/>
      <c r="D198" s="99"/>
      <c r="E198" s="93" t="s">
        <v>143</v>
      </c>
    </row>
    <row r="199" spans="2:5" x14ac:dyDescent="0.3">
      <c r="B199" s="97" t="s">
        <v>35</v>
      </c>
      <c r="C199" s="98"/>
      <c r="D199" s="99"/>
      <c r="E199" s="82">
        <v>20.149999999999999</v>
      </c>
    </row>
    <row r="200" spans="2:5" x14ac:dyDescent="0.3">
      <c r="B200" s="97" t="s">
        <v>36</v>
      </c>
      <c r="C200" s="98"/>
      <c r="D200" s="99"/>
      <c r="E200" s="82">
        <v>25000</v>
      </c>
    </row>
    <row r="201" spans="2:5" x14ac:dyDescent="0.3">
      <c r="B201" s="97" t="s">
        <v>37</v>
      </c>
      <c r="C201" s="98"/>
      <c r="D201" s="99"/>
      <c r="E201" s="92" t="s">
        <v>67</v>
      </c>
    </row>
    <row r="202" spans="2:5" x14ac:dyDescent="0.3">
      <c r="B202" s="94" t="s">
        <v>39</v>
      </c>
      <c r="C202" s="95"/>
      <c r="D202" s="96"/>
      <c r="E202" s="92" t="s">
        <v>68</v>
      </c>
    </row>
    <row r="203" spans="2:5" x14ac:dyDescent="0.3">
      <c r="B203" s="94" t="s">
        <v>40</v>
      </c>
      <c r="C203" s="95"/>
      <c r="D203" s="96"/>
      <c r="E203" s="93" t="s">
        <v>143</v>
      </c>
    </row>
    <row r="204" spans="2:5" x14ac:dyDescent="0.3">
      <c r="B204" s="94" t="s">
        <v>41</v>
      </c>
      <c r="C204" s="95"/>
      <c r="D204" s="96"/>
      <c r="E204" s="93" t="s">
        <v>143</v>
      </c>
    </row>
    <row r="205" spans="2:5" x14ac:dyDescent="0.3">
      <c r="B205" s="94" t="s">
        <v>42</v>
      </c>
      <c r="C205" s="95"/>
      <c r="D205" s="96"/>
      <c r="E205" s="93" t="s">
        <v>143</v>
      </c>
    </row>
    <row r="206" spans="2:5" x14ac:dyDescent="0.3">
      <c r="E206" s="31"/>
    </row>
    <row r="207" spans="2:5" x14ac:dyDescent="0.3">
      <c r="B207" s="6" t="s">
        <v>45</v>
      </c>
      <c r="C207" s="7"/>
      <c r="D207" s="8"/>
      <c r="E207" s="5" t="s">
        <v>114</v>
      </c>
    </row>
    <row r="208" spans="2:5" x14ac:dyDescent="0.3">
      <c r="B208" s="94" t="s">
        <v>43</v>
      </c>
      <c r="C208" s="95"/>
      <c r="D208" s="96"/>
      <c r="E208" s="90" t="s">
        <v>62</v>
      </c>
    </row>
    <row r="209" spans="2:5" x14ac:dyDescent="0.3">
      <c r="B209" s="94" t="s">
        <v>26</v>
      </c>
      <c r="C209" s="95"/>
      <c r="D209" s="96"/>
      <c r="E209" s="90" t="s">
        <v>73</v>
      </c>
    </row>
    <row r="210" spans="2:5" ht="24.6" x14ac:dyDescent="0.3">
      <c r="B210" s="97" t="s">
        <v>44</v>
      </c>
      <c r="C210" s="98"/>
      <c r="D210" s="99"/>
      <c r="E210" s="83" t="s">
        <v>134</v>
      </c>
    </row>
    <row r="211" spans="2:5" x14ac:dyDescent="0.3">
      <c r="B211" s="100" t="s">
        <v>27</v>
      </c>
      <c r="C211" s="101"/>
      <c r="D211" s="102"/>
      <c r="E211" s="92">
        <v>10200401</v>
      </c>
    </row>
    <row r="212" spans="2:5" x14ac:dyDescent="0.3">
      <c r="B212" s="97" t="s">
        <v>28</v>
      </c>
      <c r="C212" s="98"/>
      <c r="D212" s="99"/>
      <c r="E212" s="92" t="s">
        <v>64</v>
      </c>
    </row>
    <row r="213" spans="2:5" x14ac:dyDescent="0.3">
      <c r="B213" s="94" t="s">
        <v>3</v>
      </c>
      <c r="C213" s="95"/>
      <c r="D213" s="96"/>
      <c r="E213" s="82" t="s">
        <v>126</v>
      </c>
    </row>
    <row r="214" spans="2:5" x14ac:dyDescent="0.3">
      <c r="B214" s="94" t="s">
        <v>29</v>
      </c>
      <c r="C214" s="95"/>
      <c r="D214" s="96"/>
      <c r="E214" s="82">
        <v>1987</v>
      </c>
    </row>
    <row r="215" spans="2:5" x14ac:dyDescent="0.3">
      <c r="B215" s="94" t="s">
        <v>30</v>
      </c>
      <c r="C215" s="95"/>
      <c r="D215" s="96"/>
      <c r="E215" s="82">
        <v>2001</v>
      </c>
    </row>
    <row r="216" spans="2:5" x14ac:dyDescent="0.3">
      <c r="B216" s="94" t="s">
        <v>31</v>
      </c>
      <c r="C216" s="95"/>
      <c r="D216" s="96"/>
      <c r="E216" s="92" t="s">
        <v>65</v>
      </c>
    </row>
    <row r="217" spans="2:5" x14ac:dyDescent="0.3">
      <c r="B217" s="94" t="s">
        <v>32</v>
      </c>
      <c r="C217" s="95"/>
      <c r="D217" s="96"/>
      <c r="E217" s="92" t="s">
        <v>66</v>
      </c>
    </row>
    <row r="218" spans="2:5" x14ac:dyDescent="0.3">
      <c r="B218" s="103" t="s">
        <v>33</v>
      </c>
      <c r="C218" s="104"/>
      <c r="D218" s="105"/>
      <c r="E218" s="93" t="s">
        <v>143</v>
      </c>
    </row>
    <row r="219" spans="2:5" x14ac:dyDescent="0.3">
      <c r="B219" s="97" t="s">
        <v>34</v>
      </c>
      <c r="C219" s="98"/>
      <c r="D219" s="99"/>
      <c r="E219" s="93" t="s">
        <v>143</v>
      </c>
    </row>
    <row r="220" spans="2:5" x14ac:dyDescent="0.3">
      <c r="B220" s="97" t="s">
        <v>35</v>
      </c>
      <c r="C220" s="98"/>
      <c r="D220" s="99"/>
      <c r="E220" s="82">
        <v>20.149999999999999</v>
      </c>
    </row>
    <row r="221" spans="2:5" x14ac:dyDescent="0.3">
      <c r="B221" s="97" t="s">
        <v>36</v>
      </c>
      <c r="C221" s="98"/>
      <c r="D221" s="99"/>
      <c r="E221" s="82">
        <v>25000</v>
      </c>
    </row>
    <row r="222" spans="2:5" x14ac:dyDescent="0.3">
      <c r="B222" s="97" t="s">
        <v>37</v>
      </c>
      <c r="C222" s="98"/>
      <c r="D222" s="99"/>
      <c r="E222" s="92" t="s">
        <v>67</v>
      </c>
    </row>
    <row r="223" spans="2:5" x14ac:dyDescent="0.3">
      <c r="B223" s="94" t="s">
        <v>39</v>
      </c>
      <c r="C223" s="95"/>
      <c r="D223" s="96"/>
      <c r="E223" s="92" t="s">
        <v>68</v>
      </c>
    </row>
    <row r="224" spans="2:5" x14ac:dyDescent="0.3">
      <c r="B224" s="94" t="s">
        <v>40</v>
      </c>
      <c r="C224" s="95"/>
      <c r="D224" s="96"/>
      <c r="E224" s="93" t="s">
        <v>143</v>
      </c>
    </row>
    <row r="225" spans="2:5" x14ac:dyDescent="0.3">
      <c r="B225" s="94" t="s">
        <v>41</v>
      </c>
      <c r="C225" s="95"/>
      <c r="D225" s="96"/>
      <c r="E225" s="93" t="s">
        <v>143</v>
      </c>
    </row>
    <row r="226" spans="2:5" x14ac:dyDescent="0.3">
      <c r="B226" s="94" t="s">
        <v>42</v>
      </c>
      <c r="C226" s="95"/>
      <c r="D226" s="96"/>
      <c r="E226" s="93" t="s">
        <v>143</v>
      </c>
    </row>
    <row r="227" spans="2:5" x14ac:dyDescent="0.3">
      <c r="B227" s="36"/>
      <c r="C227" s="36"/>
      <c r="D227" s="36"/>
      <c r="E227" s="37"/>
    </row>
    <row r="228" spans="2:5" x14ac:dyDescent="0.3">
      <c r="B228" s="36"/>
      <c r="C228" s="36"/>
      <c r="D228" s="36"/>
      <c r="E228" s="37"/>
    </row>
    <row r="229" spans="2:5" x14ac:dyDescent="0.3">
      <c r="B229" s="36"/>
      <c r="C229" s="36"/>
      <c r="D229" s="36"/>
      <c r="E229" s="37"/>
    </row>
    <row r="230" spans="2:5" x14ac:dyDescent="0.3">
      <c r="B230" s="36"/>
      <c r="C230" s="36"/>
      <c r="D230" s="36"/>
      <c r="E230" s="37"/>
    </row>
    <row r="231" spans="2:5" x14ac:dyDescent="0.3">
      <c r="B231" s="36"/>
      <c r="C231" s="36"/>
      <c r="D231" s="36"/>
      <c r="E231" s="37"/>
    </row>
    <row r="232" spans="2:5" x14ac:dyDescent="0.3">
      <c r="B232" s="36"/>
      <c r="C232" s="36"/>
      <c r="D232" s="36"/>
      <c r="E232" s="37"/>
    </row>
    <row r="233" spans="2:5" x14ac:dyDescent="0.3">
      <c r="B233" s="6" t="s">
        <v>45</v>
      </c>
      <c r="C233" s="7"/>
      <c r="D233" s="8"/>
      <c r="E233" s="5" t="s">
        <v>115</v>
      </c>
    </row>
    <row r="234" spans="2:5" x14ac:dyDescent="0.3">
      <c r="B234" s="94" t="s">
        <v>43</v>
      </c>
      <c r="C234" s="95"/>
      <c r="D234" s="96"/>
      <c r="E234" s="90" t="s">
        <v>62</v>
      </c>
    </row>
    <row r="235" spans="2:5" x14ac:dyDescent="0.3">
      <c r="B235" s="94" t="s">
        <v>26</v>
      </c>
      <c r="C235" s="95"/>
      <c r="D235" s="96"/>
      <c r="E235" s="90" t="s">
        <v>107</v>
      </c>
    </row>
    <row r="236" spans="2:5" ht="24.6" x14ac:dyDescent="0.3">
      <c r="B236" s="97" t="s">
        <v>44</v>
      </c>
      <c r="C236" s="98"/>
      <c r="D236" s="99"/>
      <c r="E236" s="83" t="s">
        <v>135</v>
      </c>
    </row>
    <row r="237" spans="2:5" x14ac:dyDescent="0.3">
      <c r="B237" s="100" t="s">
        <v>27</v>
      </c>
      <c r="C237" s="101"/>
      <c r="D237" s="102"/>
      <c r="E237" s="92">
        <v>10200401</v>
      </c>
    </row>
    <row r="238" spans="2:5" x14ac:dyDescent="0.3">
      <c r="B238" s="97" t="s">
        <v>28</v>
      </c>
      <c r="C238" s="98"/>
      <c r="D238" s="99"/>
      <c r="E238" s="92" t="s">
        <v>64</v>
      </c>
    </row>
    <row r="239" spans="2:5" x14ac:dyDescent="0.3">
      <c r="B239" s="94" t="s">
        <v>3</v>
      </c>
      <c r="C239" s="95"/>
      <c r="D239" s="96"/>
      <c r="E239" s="82" t="s">
        <v>128</v>
      </c>
    </row>
    <row r="240" spans="2:5" x14ac:dyDescent="0.3">
      <c r="B240" s="94" t="s">
        <v>29</v>
      </c>
      <c r="C240" s="95"/>
      <c r="D240" s="96"/>
      <c r="E240" s="82">
        <v>1993</v>
      </c>
    </row>
    <row r="241" spans="2:5" x14ac:dyDescent="0.3">
      <c r="B241" s="94" t="s">
        <v>30</v>
      </c>
      <c r="C241" s="95"/>
      <c r="D241" s="96"/>
      <c r="E241" s="82">
        <v>2012</v>
      </c>
    </row>
    <row r="242" spans="2:5" x14ac:dyDescent="0.3">
      <c r="B242" s="94" t="s">
        <v>31</v>
      </c>
      <c r="C242" s="95"/>
      <c r="D242" s="96"/>
      <c r="E242" s="92" t="s">
        <v>65</v>
      </c>
    </row>
    <row r="243" spans="2:5" x14ac:dyDescent="0.3">
      <c r="B243" s="94" t="s">
        <v>32</v>
      </c>
      <c r="C243" s="95"/>
      <c r="D243" s="96"/>
      <c r="E243" s="92" t="s">
        <v>66</v>
      </c>
    </row>
    <row r="244" spans="2:5" x14ac:dyDescent="0.3">
      <c r="B244" s="103" t="s">
        <v>33</v>
      </c>
      <c r="C244" s="104"/>
      <c r="D244" s="105"/>
      <c r="E244" s="93" t="s">
        <v>143</v>
      </c>
    </row>
    <row r="245" spans="2:5" x14ac:dyDescent="0.3">
      <c r="B245" s="97" t="s">
        <v>34</v>
      </c>
      <c r="C245" s="98"/>
      <c r="D245" s="99"/>
      <c r="E245" s="93" t="s">
        <v>143</v>
      </c>
    </row>
    <row r="246" spans="2:5" x14ac:dyDescent="0.3">
      <c r="B246" s="97" t="s">
        <v>35</v>
      </c>
      <c r="C246" s="98"/>
      <c r="D246" s="99"/>
      <c r="E246" s="82">
        <v>8.5500000000000007</v>
      </c>
    </row>
    <row r="247" spans="2:5" x14ac:dyDescent="0.3">
      <c r="B247" s="97" t="s">
        <v>36</v>
      </c>
      <c r="C247" s="98"/>
      <c r="D247" s="99"/>
      <c r="E247" s="82">
        <v>10300</v>
      </c>
    </row>
    <row r="248" spans="2:5" x14ac:dyDescent="0.3">
      <c r="B248" s="97" t="s">
        <v>37</v>
      </c>
      <c r="C248" s="98"/>
      <c r="D248" s="99"/>
      <c r="E248" s="92" t="s">
        <v>67</v>
      </c>
    </row>
    <row r="249" spans="2:5" x14ac:dyDescent="0.3">
      <c r="B249" s="94" t="s">
        <v>39</v>
      </c>
      <c r="C249" s="95"/>
      <c r="D249" s="96"/>
      <c r="E249" s="92" t="s">
        <v>68</v>
      </c>
    </row>
    <row r="250" spans="2:5" x14ac:dyDescent="0.3">
      <c r="B250" s="94" t="s">
        <v>40</v>
      </c>
      <c r="C250" s="95"/>
      <c r="D250" s="96"/>
      <c r="E250" s="93" t="s">
        <v>143</v>
      </c>
    </row>
    <row r="251" spans="2:5" x14ac:dyDescent="0.3">
      <c r="B251" s="94" t="s">
        <v>41</v>
      </c>
      <c r="C251" s="95"/>
      <c r="D251" s="96"/>
      <c r="E251" s="93" t="s">
        <v>143</v>
      </c>
    </row>
    <row r="252" spans="2:5" x14ac:dyDescent="0.3">
      <c r="B252" s="94" t="s">
        <v>42</v>
      </c>
      <c r="C252" s="95"/>
      <c r="D252" s="96"/>
      <c r="E252" s="93" t="s">
        <v>143</v>
      </c>
    </row>
    <row r="253" spans="2:5" x14ac:dyDescent="0.3">
      <c r="E253" s="31"/>
    </row>
    <row r="254" spans="2:5" x14ac:dyDescent="0.3">
      <c r="B254" s="107" t="s">
        <v>127</v>
      </c>
    </row>
  </sheetData>
  <dataConsolidate/>
  <mergeCells count="166">
    <mergeCell ref="B80:E80"/>
    <mergeCell ref="B226:D226"/>
    <mergeCell ref="B221:D221"/>
    <mergeCell ref="B222:D222"/>
    <mergeCell ref="B223:D223"/>
    <mergeCell ref="B224:D224"/>
    <mergeCell ref="B225:D225"/>
    <mergeCell ref="B215:D215"/>
    <mergeCell ref="B216:D216"/>
    <mergeCell ref="B217:D217"/>
    <mergeCell ref="B218:D218"/>
    <mergeCell ref="B219:D219"/>
    <mergeCell ref="B220:D220"/>
    <mergeCell ref="B209:D209"/>
    <mergeCell ref="B210:D210"/>
    <mergeCell ref="B211:D211"/>
    <mergeCell ref="B212:D212"/>
    <mergeCell ref="B213:D213"/>
    <mergeCell ref="B214:D214"/>
    <mergeCell ref="B202:D202"/>
    <mergeCell ref="B203:D203"/>
    <mergeCell ref="B204:D204"/>
    <mergeCell ref="B205:D205"/>
    <mergeCell ref="B208:D208"/>
    <mergeCell ref="B196:D196"/>
    <mergeCell ref="B197:D197"/>
    <mergeCell ref="B198:D198"/>
    <mergeCell ref="B199:D199"/>
    <mergeCell ref="B200:D200"/>
    <mergeCell ref="B201:D201"/>
    <mergeCell ref="B190:D190"/>
    <mergeCell ref="B191:D191"/>
    <mergeCell ref="B192:D192"/>
    <mergeCell ref="B193:D193"/>
    <mergeCell ref="B194:D194"/>
    <mergeCell ref="B195:D195"/>
    <mergeCell ref="B176:D176"/>
    <mergeCell ref="B177:D177"/>
    <mergeCell ref="B185:E185"/>
    <mergeCell ref="B187:D187"/>
    <mergeCell ref="B188:D188"/>
    <mergeCell ref="B189:D189"/>
    <mergeCell ref="B171:D171"/>
    <mergeCell ref="B172:D172"/>
    <mergeCell ref="B173:D173"/>
    <mergeCell ref="B174:D174"/>
    <mergeCell ref="B175:D175"/>
    <mergeCell ref="B165:D165"/>
    <mergeCell ref="B166:D166"/>
    <mergeCell ref="B167:D167"/>
    <mergeCell ref="B168:D168"/>
    <mergeCell ref="B169:D169"/>
    <mergeCell ref="B170:D170"/>
    <mergeCell ref="B159:D159"/>
    <mergeCell ref="B160:D160"/>
    <mergeCell ref="B161:D161"/>
    <mergeCell ref="B162:D162"/>
    <mergeCell ref="B163:D163"/>
    <mergeCell ref="B164:D164"/>
    <mergeCell ref="B152:D152"/>
    <mergeCell ref="B153:D153"/>
    <mergeCell ref="B154:D154"/>
    <mergeCell ref="B155:D155"/>
    <mergeCell ref="B156:D156"/>
    <mergeCell ref="B146:D146"/>
    <mergeCell ref="B147:D147"/>
    <mergeCell ref="B148:D148"/>
    <mergeCell ref="B149:D149"/>
    <mergeCell ref="B150:D150"/>
    <mergeCell ref="B151:D151"/>
    <mergeCell ref="B140:D140"/>
    <mergeCell ref="B141:D141"/>
    <mergeCell ref="B142:D142"/>
    <mergeCell ref="B143:D143"/>
    <mergeCell ref="B144:D144"/>
    <mergeCell ref="B145:D145"/>
    <mergeCell ref="B126:D126"/>
    <mergeCell ref="B127:D127"/>
    <mergeCell ref="B128:D128"/>
    <mergeCell ref="B136:E136"/>
    <mergeCell ref="B138:D138"/>
    <mergeCell ref="B139:D139"/>
    <mergeCell ref="B129:D129"/>
    <mergeCell ref="B121:D121"/>
    <mergeCell ref="B122:D122"/>
    <mergeCell ref="B123:D123"/>
    <mergeCell ref="B124:D124"/>
    <mergeCell ref="B125:D125"/>
    <mergeCell ref="B115:D115"/>
    <mergeCell ref="B116:D116"/>
    <mergeCell ref="B117:D117"/>
    <mergeCell ref="B118:D118"/>
    <mergeCell ref="B119:D119"/>
    <mergeCell ref="B120:D120"/>
    <mergeCell ref="B101:D101"/>
    <mergeCell ref="B90:D90"/>
    <mergeCell ref="B105:D105"/>
    <mergeCell ref="B106:D106"/>
    <mergeCell ref="B107:D107"/>
    <mergeCell ref="B91:D91"/>
    <mergeCell ref="B92:D92"/>
    <mergeCell ref="B95:D95"/>
    <mergeCell ref="B94:D94"/>
    <mergeCell ref="B93:D93"/>
    <mergeCell ref="B20:E20"/>
    <mergeCell ref="B21:E21"/>
    <mergeCell ref="B45:E46"/>
    <mergeCell ref="B22:E22"/>
    <mergeCell ref="B23:E23"/>
    <mergeCell ref="B44:E44"/>
    <mergeCell ref="B60:D60"/>
    <mergeCell ref="B61:D61"/>
    <mergeCell ref="B62:D62"/>
    <mergeCell ref="C27:D27"/>
    <mergeCell ref="B56:E56"/>
    <mergeCell ref="B57:E57"/>
    <mergeCell ref="B48:E55"/>
    <mergeCell ref="B47:E47"/>
    <mergeCell ref="B66:E66"/>
    <mergeCell ref="B67:D67"/>
    <mergeCell ref="B78:D78"/>
    <mergeCell ref="B77:D77"/>
    <mergeCell ref="B76:D76"/>
    <mergeCell ref="B72:D72"/>
    <mergeCell ref="B70:D70"/>
    <mergeCell ref="B69:D69"/>
    <mergeCell ref="B68:D68"/>
    <mergeCell ref="B71:D71"/>
    <mergeCell ref="B73:D73"/>
    <mergeCell ref="B74:D74"/>
    <mergeCell ref="B75:D75"/>
    <mergeCell ref="B234:D234"/>
    <mergeCell ref="B235:D235"/>
    <mergeCell ref="B236:D236"/>
    <mergeCell ref="B237:D237"/>
    <mergeCell ref="B238:D238"/>
    <mergeCell ref="B239:D239"/>
    <mergeCell ref="B240:D240"/>
    <mergeCell ref="B241:D241"/>
    <mergeCell ref="B63:D63"/>
    <mergeCell ref="B64:D64"/>
    <mergeCell ref="B88:E88"/>
    <mergeCell ref="B111:D111"/>
    <mergeCell ref="B112:D112"/>
    <mergeCell ref="B113:D113"/>
    <mergeCell ref="B114:D114"/>
    <mergeCell ref="B108:D108"/>
    <mergeCell ref="B96:D96"/>
    <mergeCell ref="B100:D100"/>
    <mergeCell ref="B99:D99"/>
    <mergeCell ref="B98:D98"/>
    <mergeCell ref="B97:D97"/>
    <mergeCell ref="B102:D102"/>
    <mergeCell ref="B103:D103"/>
    <mergeCell ref="B104:D104"/>
    <mergeCell ref="B251:D251"/>
    <mergeCell ref="B252:D252"/>
    <mergeCell ref="B242:D242"/>
    <mergeCell ref="B243:D243"/>
    <mergeCell ref="B244:D244"/>
    <mergeCell ref="B245:D245"/>
    <mergeCell ref="B246:D246"/>
    <mergeCell ref="B247:D247"/>
    <mergeCell ref="B248:D248"/>
    <mergeCell ref="B249:D249"/>
    <mergeCell ref="B250:D250"/>
  </mergeCells>
  <dataValidations count="7">
    <dataValidation operator="greaterThan" allowBlank="1" showInputMessage="1" showErrorMessage="1" sqref="E58:E59"/>
    <dataValidation type="list" allowBlank="1" showInputMessage="1" showErrorMessage="1" sqref="E64 E75:E77">
      <formula1>N°</formula1>
    </dataValidation>
    <dataValidation type="whole" operator="greaterThanOrEqual" allowBlank="1" showInputMessage="1" showErrorMessage="1" sqref="E78">
      <formula1>0</formula1>
    </dataValidation>
    <dataValidation type="whole" operator="greaterThan" allowBlank="1" showInputMessage="1" showErrorMessage="1" sqref="E96 E117 E144 E165 E193 E214 E240">
      <formula1>0</formula1>
    </dataValidation>
    <dataValidation type="list" allowBlank="1" showInputMessage="1" showErrorMessage="1" sqref="E90 E111 E138 E159 E187 E208 E234">
      <formula1>TIPO_FUENTE</formula1>
    </dataValidation>
    <dataValidation type="decimal" operator="greaterThanOrEqual" allowBlank="1" showInputMessage="1" showErrorMessage="1" sqref="E102:E103 E123:E124 E150:E151 E171:E172 E199:E200 E220:E221 E246:E247">
      <formula1>0</formula1>
    </dataValidation>
    <dataValidation allowBlank="1" showDropDown="1" showInputMessage="1" showErrorMessage="1" sqref="E93 E141 E114 E162 E190 E211 E237"/>
  </dataValidations>
  <pageMargins left="0.7" right="0.7" top="0.75" bottom="0.75" header="0.3" footer="0.3"/>
  <pageSetup scale="94" orientation="portrait" verticalDpi="0" r:id="rId1"/>
  <headerFooter differentFirst="1">
    <oddHeader>&amp;L&amp;G&amp;C
Expediente: DFZ-2018-2695-XV-LEY
&amp;R&amp;G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3:J18"/>
  <sheetViews>
    <sheetView view="pageLayout" zoomScaleNormal="100" workbookViewId="0">
      <selection activeCell="B13" sqref="B13"/>
    </sheetView>
  </sheetViews>
  <sheetFormatPr baseColWidth="10" defaultRowHeight="14.4" x14ac:dyDescent="0.3"/>
  <cols>
    <col min="1" max="1" width="3.44140625" customWidth="1"/>
    <col min="2" max="2" width="9.109375" customWidth="1"/>
    <col min="3" max="3" width="14.332031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66" t="str">
        <f>Datos!C27</f>
        <v>Expediente: DFZ-2018-2695-XV-LEY</v>
      </c>
      <c r="D3" s="66"/>
      <c r="E3" s="66"/>
      <c r="F3" s="66"/>
      <c r="G3" s="66"/>
      <c r="H3" s="66"/>
      <c r="I3" s="66"/>
    </row>
    <row r="6" spans="2:10" ht="15.6" x14ac:dyDescent="0.3">
      <c r="B6" s="67" t="s">
        <v>4</v>
      </c>
      <c r="C6" s="67"/>
      <c r="D6" s="67"/>
      <c r="E6" s="67"/>
      <c r="F6" s="67"/>
      <c r="G6" s="67"/>
      <c r="H6" s="67"/>
      <c r="I6" s="67"/>
      <c r="J6" s="67"/>
    </row>
    <row r="7" spans="2:10" x14ac:dyDescent="0.3">
      <c r="B7" s="68"/>
      <c r="C7" s="68"/>
      <c r="D7" s="68"/>
      <c r="E7" s="68"/>
    </row>
    <row r="8" spans="2:10" x14ac:dyDescent="0.3">
      <c r="B8" s="113" t="s">
        <v>46</v>
      </c>
      <c r="C8" s="113"/>
      <c r="D8" s="113"/>
      <c r="E8" s="11" t="s">
        <v>145</v>
      </c>
      <c r="F8" s="11" t="s">
        <v>146</v>
      </c>
      <c r="G8" s="11" t="s">
        <v>147</v>
      </c>
      <c r="H8" s="11" t="s">
        <v>0</v>
      </c>
      <c r="I8" s="11" t="s">
        <v>48</v>
      </c>
      <c r="J8" s="10"/>
    </row>
    <row r="9" spans="2:10" ht="20.399999999999999" x14ac:dyDescent="0.3">
      <c r="B9" s="41" t="s">
        <v>63</v>
      </c>
      <c r="C9" s="41" t="str">
        <f>Datos!E92</f>
        <v>IN001087-5 
(SS 18)</v>
      </c>
      <c r="D9" s="112" t="s">
        <v>31</v>
      </c>
      <c r="E9" s="108">
        <v>6</v>
      </c>
      <c r="F9" s="108">
        <v>6</v>
      </c>
      <c r="G9" s="108">
        <v>6</v>
      </c>
      <c r="H9" s="108">
        <v>6</v>
      </c>
      <c r="I9" s="109" t="s">
        <v>108</v>
      </c>
      <c r="J9" s="10"/>
    </row>
    <row r="10" spans="2:10" ht="20.399999999999999" x14ac:dyDescent="0.3">
      <c r="B10" s="111" t="s">
        <v>69</v>
      </c>
      <c r="C10" s="111" t="str">
        <f>Datos!E113</f>
        <v>IN001088-3 
(SS16)</v>
      </c>
      <c r="D10" s="112" t="s">
        <v>31</v>
      </c>
      <c r="E10" s="108">
        <v>6</v>
      </c>
      <c r="F10" s="108">
        <v>6</v>
      </c>
      <c r="G10" s="108">
        <v>6</v>
      </c>
      <c r="H10" s="108">
        <v>6</v>
      </c>
      <c r="I10" s="109" t="s">
        <v>108</v>
      </c>
    </row>
    <row r="11" spans="2:10" x14ac:dyDescent="0.3">
      <c r="B11" s="41" t="s">
        <v>70</v>
      </c>
      <c r="C11" s="41" t="str">
        <f>Datos!E140</f>
        <v>IN001089-1 (SS 17)</v>
      </c>
      <c r="D11" s="112" t="s">
        <v>31</v>
      </c>
      <c r="E11" s="108">
        <v>6</v>
      </c>
      <c r="F11" s="108">
        <v>6</v>
      </c>
      <c r="G11" s="108">
        <v>6</v>
      </c>
      <c r="H11" s="108">
        <v>6</v>
      </c>
      <c r="I11" s="109" t="s">
        <v>108</v>
      </c>
    </row>
    <row r="12" spans="2:10" ht="20.399999999999999" x14ac:dyDescent="0.3">
      <c r="B12" s="41" t="s">
        <v>71</v>
      </c>
      <c r="C12" s="41" t="str">
        <f>Datos!E161</f>
        <v>IN003567-K 
(SS 20) *</v>
      </c>
      <c r="D12" s="112" t="s">
        <v>31</v>
      </c>
      <c r="E12" s="108">
        <v>6</v>
      </c>
      <c r="F12" s="108">
        <v>6</v>
      </c>
      <c r="G12" s="108">
        <v>6</v>
      </c>
      <c r="H12" s="108">
        <v>6</v>
      </c>
      <c r="I12" s="109" t="s">
        <v>108</v>
      </c>
    </row>
    <row r="13" spans="2:10" ht="20.399999999999999" x14ac:dyDescent="0.3">
      <c r="B13" s="41" t="s">
        <v>72</v>
      </c>
      <c r="C13" s="41" t="str">
        <f>Datos!E189</f>
        <v>IN001091-3 
(SS 93)</v>
      </c>
      <c r="D13" s="112" t="s">
        <v>31</v>
      </c>
      <c r="E13" s="108">
        <v>6</v>
      </c>
      <c r="F13" s="108">
        <v>6</v>
      </c>
      <c r="G13" s="108">
        <v>6</v>
      </c>
      <c r="H13" s="108">
        <v>6</v>
      </c>
      <c r="I13" s="109" t="s">
        <v>108</v>
      </c>
    </row>
    <row r="14" spans="2:10" ht="20.399999999999999" x14ac:dyDescent="0.3">
      <c r="B14" s="41" t="s">
        <v>73</v>
      </c>
      <c r="C14" s="41" t="str">
        <f>Datos!E210:E210</f>
        <v>IN001092-1 
(SS 94)</v>
      </c>
      <c r="D14" s="112" t="s">
        <v>31</v>
      </c>
      <c r="E14" s="108">
        <v>6</v>
      </c>
      <c r="F14" s="108">
        <v>6</v>
      </c>
      <c r="G14" s="108">
        <v>6</v>
      </c>
      <c r="H14" s="108">
        <v>6</v>
      </c>
      <c r="I14" s="109" t="s">
        <v>108</v>
      </c>
    </row>
    <row r="15" spans="2:10" ht="20.399999999999999" x14ac:dyDescent="0.3">
      <c r="B15" s="41" t="s">
        <v>107</v>
      </c>
      <c r="C15" s="41" t="str">
        <f>Datos!E236</f>
        <v>IN001979-1 
(SS 87)</v>
      </c>
      <c r="D15" s="112" t="s">
        <v>31</v>
      </c>
      <c r="E15" s="108">
        <v>6</v>
      </c>
      <c r="F15" s="108">
        <v>6</v>
      </c>
      <c r="G15" s="108">
        <v>6</v>
      </c>
      <c r="H15" s="108">
        <v>6</v>
      </c>
      <c r="I15" s="109" t="s">
        <v>108</v>
      </c>
    </row>
    <row r="16" spans="2:10" ht="15" customHeight="1" x14ac:dyDescent="0.3"/>
    <row r="17" spans="2:10" x14ac:dyDescent="0.3">
      <c r="B17" s="110" t="s">
        <v>129</v>
      </c>
      <c r="C17" s="110"/>
      <c r="D17" s="110"/>
      <c r="E17" s="110"/>
      <c r="F17" s="110"/>
      <c r="G17" s="110"/>
      <c r="H17" s="110"/>
      <c r="I17" s="110"/>
      <c r="J17" s="110"/>
    </row>
    <row r="18" spans="2:10" x14ac:dyDescent="0.3">
      <c r="B18" s="110" t="s">
        <v>127</v>
      </c>
      <c r="C18" s="110"/>
      <c r="D18" s="110"/>
      <c r="E18" s="110"/>
      <c r="F18" s="110"/>
      <c r="G18" s="110"/>
      <c r="H18" s="110"/>
      <c r="I18" s="110"/>
      <c r="J18" s="110"/>
    </row>
  </sheetData>
  <mergeCells count="4">
    <mergeCell ref="B7:E7"/>
    <mergeCell ref="B8:D8"/>
    <mergeCell ref="C3:I3"/>
    <mergeCell ref="B6:J6"/>
  </mergeCells>
  <dataValidations count="2">
    <dataValidation type="list" allowBlank="1" showInputMessage="1" showErrorMessage="1" sqref="I9 I10 I11 I12 I13 I14 I15">
      <formula1>"1,2,3,4,5,6,7,8,9,10,11,Otro,N/A"</formula1>
    </dataValidation>
    <dataValidation type="list" allowBlank="1" showInputMessage="1" showErrorMessage="1" sqref="E9:H15">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273"/>
  <sheetViews>
    <sheetView showGridLines="0" view="pageLayout" topLeftCell="A237" zoomScale="55" zoomScaleNormal="70" zoomScaleSheetLayoutView="70" zoomScalePageLayoutView="55" workbookViewId="0">
      <selection activeCell="C244" sqref="C244:G244"/>
    </sheetView>
  </sheetViews>
  <sheetFormatPr baseColWidth="10" defaultColWidth="11.5546875" defaultRowHeight="13.8" x14ac:dyDescent="0.25"/>
  <cols>
    <col min="1" max="1" width="11.5546875" style="18"/>
    <col min="2" max="2" width="42.88671875" style="18" customWidth="1"/>
    <col min="3" max="3" width="31.6640625" style="18" customWidth="1"/>
    <col min="4" max="4" width="13.5546875" style="18" customWidth="1"/>
    <col min="5" max="9" width="17.6640625" style="18" customWidth="1"/>
    <col min="10" max="16384" width="11.5546875" style="18"/>
  </cols>
  <sheetData>
    <row r="1" spans="2:8" x14ac:dyDescent="0.25">
      <c r="B1" s="17"/>
      <c r="D1" s="17"/>
      <c r="E1" s="17"/>
      <c r="F1" s="17"/>
      <c r="G1" s="17"/>
      <c r="H1" s="17"/>
    </row>
    <row r="2" spans="2:8" x14ac:dyDescent="0.25">
      <c r="B2" s="17"/>
      <c r="C2" s="17"/>
      <c r="D2" s="17"/>
      <c r="E2" s="17"/>
      <c r="F2" s="19"/>
      <c r="G2" s="19"/>
      <c r="H2" s="19"/>
    </row>
    <row r="3" spans="2:8" x14ac:dyDescent="0.25">
      <c r="B3" s="17"/>
      <c r="C3" s="17"/>
      <c r="D3" s="17"/>
      <c r="E3" s="17"/>
      <c r="F3" s="20"/>
      <c r="G3" s="19"/>
      <c r="H3" s="19"/>
    </row>
    <row r="4" spans="2:8" x14ac:dyDescent="0.25">
      <c r="B4" s="17"/>
      <c r="C4" s="17"/>
      <c r="D4" s="17"/>
      <c r="E4" s="17"/>
      <c r="F4" s="19"/>
      <c r="G4" s="19"/>
      <c r="H4" s="19"/>
    </row>
    <row r="5" spans="2:8" x14ac:dyDescent="0.25">
      <c r="B5" s="17"/>
      <c r="C5" s="17"/>
      <c r="D5" s="17"/>
      <c r="E5" s="17"/>
      <c r="F5" s="19"/>
      <c r="G5" s="19"/>
      <c r="H5" s="19"/>
    </row>
    <row r="6" spans="2:8" x14ac:dyDescent="0.25">
      <c r="B6" s="17"/>
      <c r="C6" s="17"/>
      <c r="D6" s="17"/>
      <c r="E6" s="17"/>
      <c r="F6" s="19"/>
      <c r="G6" s="19"/>
      <c r="H6" s="19"/>
    </row>
    <row r="7" spans="2:8" ht="15.6" x14ac:dyDescent="0.25">
      <c r="B7" s="80" t="s">
        <v>140</v>
      </c>
      <c r="C7" s="80"/>
      <c r="D7" s="21" t="str">
        <f>Anternativa!C3</f>
        <v>Expediente: DFZ-2018-2695-XV-LEY</v>
      </c>
      <c r="E7" s="21"/>
      <c r="F7" s="21"/>
      <c r="G7" s="21"/>
      <c r="H7" s="19"/>
    </row>
    <row r="8" spans="2:8" ht="16.2" thickBot="1" x14ac:dyDescent="0.3">
      <c r="B8" s="22"/>
      <c r="C8" s="22"/>
      <c r="D8" s="21"/>
      <c r="E8" s="21"/>
      <c r="F8" s="21"/>
      <c r="G8" s="21"/>
      <c r="H8" s="19"/>
    </row>
    <row r="9" spans="2:8" ht="16.2" thickBot="1" x14ac:dyDescent="0.3">
      <c r="B9" s="77" t="str">
        <f>[2]CUANTIFICACIÓN!B7</f>
        <v>Caldera N°1</v>
      </c>
      <c r="C9" s="78"/>
      <c r="D9" s="79"/>
      <c r="E9" s="21"/>
      <c r="F9" s="21"/>
      <c r="G9" s="21"/>
      <c r="H9" s="19"/>
    </row>
    <row r="10" spans="2:8" x14ac:dyDescent="0.25">
      <c r="B10" s="38" t="str">
        <f>Anternativa!C9</f>
        <v>IN001087-5 
(SS 18)</v>
      </c>
      <c r="C10" s="39"/>
      <c r="D10" s="39"/>
    </row>
    <row r="11" spans="2:8" ht="79.8" customHeight="1" x14ac:dyDescent="0.25">
      <c r="B11" s="23" t="s">
        <v>74</v>
      </c>
      <c r="C11" s="123" t="s">
        <v>136</v>
      </c>
      <c r="D11" s="124"/>
      <c r="E11" s="124"/>
      <c r="F11" s="124"/>
      <c r="G11" s="125"/>
      <c r="H11" s="120"/>
    </row>
    <row r="12" spans="2:8" ht="26.4" customHeight="1" x14ac:dyDescent="0.25">
      <c r="B12" s="23" t="s">
        <v>75</v>
      </c>
      <c r="C12" s="114" t="s">
        <v>137</v>
      </c>
      <c r="D12" s="119"/>
      <c r="E12" s="119"/>
      <c r="F12" s="119"/>
      <c r="G12" s="115"/>
      <c r="H12" s="121"/>
    </row>
    <row r="13" spans="2:8" ht="45.6" customHeight="1" x14ac:dyDescent="0.25">
      <c r="B13" s="23" t="s">
        <v>77</v>
      </c>
      <c r="C13" s="123" t="s">
        <v>138</v>
      </c>
      <c r="D13" s="124"/>
      <c r="E13" s="124"/>
      <c r="F13" s="124"/>
      <c r="G13" s="125"/>
      <c r="H13" s="122"/>
    </row>
    <row r="14" spans="2:8" ht="26.4" customHeight="1" x14ac:dyDescent="0.25">
      <c r="B14" s="24" t="s">
        <v>78</v>
      </c>
      <c r="C14" s="123" t="s">
        <v>139</v>
      </c>
      <c r="D14" s="124"/>
      <c r="E14" s="124"/>
      <c r="F14" s="124"/>
      <c r="G14" s="125"/>
      <c r="H14" s="120"/>
    </row>
    <row r="15" spans="2:8" ht="19.8" customHeight="1" x14ac:dyDescent="0.25">
      <c r="B15" s="25" t="s">
        <v>79</v>
      </c>
      <c r="C15" s="117">
        <v>10200401</v>
      </c>
      <c r="D15" s="118"/>
    </row>
    <row r="16" spans="2:8" ht="33.6" customHeight="1" x14ac:dyDescent="0.25">
      <c r="B16" s="26" t="s">
        <v>80</v>
      </c>
      <c r="C16" s="76"/>
      <c r="D16" s="76"/>
    </row>
    <row r="17" spans="1:8" ht="12" customHeight="1" x14ac:dyDescent="0.25">
      <c r="A17" s="27"/>
      <c r="B17" s="27"/>
      <c r="C17" s="27"/>
      <c r="D17" s="27"/>
    </row>
    <row r="18" spans="1:8" ht="14.4" x14ac:dyDescent="0.25">
      <c r="B18" s="69"/>
      <c r="C18" s="69"/>
      <c r="D18" s="69"/>
      <c r="E18" s="28" t="s">
        <v>47</v>
      </c>
      <c r="F18" s="28" t="s">
        <v>1</v>
      </c>
      <c r="G18" s="28" t="s">
        <v>2</v>
      </c>
      <c r="H18" s="29" t="s">
        <v>0</v>
      </c>
    </row>
    <row r="19" spans="1:8" x14ac:dyDescent="0.25">
      <c r="B19" s="70" t="s">
        <v>82</v>
      </c>
      <c r="C19" s="70"/>
      <c r="D19" s="70"/>
      <c r="E19" s="30" t="str">
        <f>+VLOOKUP(C15,'[3]Hoja1 (2)'!$A$1:$G$113,4,0)</f>
        <v>0.00676*PET6</v>
      </c>
      <c r="F19" s="30" t="str">
        <f>+VLOOKUP(C15,'[3]Hoja1 (2)'!$A$1:$G$113,2,0)</f>
        <v>0.02364*PET6</v>
      </c>
      <c r="G19" s="30" t="str">
        <f>+VLOOKUP(C15,'[3]Hoja1 (2)'!$A$1:$G$113,3,0)</f>
        <v>3.09*PET6</v>
      </c>
      <c r="H19" s="30" t="str">
        <f>+VLOOKUP(C15,'[3]Hoja1 (2)'!$A$1:$G$113,5,0)</f>
        <v>0.00181*PET6</v>
      </c>
    </row>
    <row r="20" spans="1:8" x14ac:dyDescent="0.25">
      <c r="B20" s="71" t="s">
        <v>83</v>
      </c>
      <c r="C20" s="72"/>
      <c r="D20" s="73"/>
      <c r="E20" s="40">
        <f>+VLOOKUP(C16,[4]Hoja1!$B$1:$F$24,3,0)</f>
        <v>0</v>
      </c>
      <c r="F20" s="40">
        <f>+VLOOKUP(C16,[4]Hoja1!$B$1:$F$24,4,0)</f>
        <v>0</v>
      </c>
      <c r="G20" s="40" t="str">
        <f>+VLOOKUP(C16,[4]Hoja1!$B$1:$F$24,5,0)</f>
        <v>N/A</v>
      </c>
      <c r="H20" s="40">
        <f>+VLOOKUP(C16,[4]Hoja1!$B$1:$F$24,2,0)</f>
        <v>0</v>
      </c>
    </row>
    <row r="22" spans="1:8" ht="14.4" thickBot="1" x14ac:dyDescent="0.3"/>
    <row r="23" spans="1:8" ht="14.4" hidden="1" customHeight="1" x14ac:dyDescent="0.3">
      <c r="A23">
        <v>10100201</v>
      </c>
      <c r="B23" t="s">
        <v>84</v>
      </c>
    </row>
    <row r="24" spans="1:8" ht="39.6" hidden="1" customHeight="1" x14ac:dyDescent="0.3">
      <c r="A24">
        <v>10100202</v>
      </c>
      <c r="B24" t="s">
        <v>85</v>
      </c>
    </row>
    <row r="25" spans="1:8" ht="26.4" hidden="1" customHeight="1" x14ac:dyDescent="0.3">
      <c r="A25">
        <v>10100204</v>
      </c>
      <c r="B25" t="s">
        <v>86</v>
      </c>
    </row>
    <row r="26" spans="1:8" ht="14.4" hidden="1" customHeight="1" x14ac:dyDescent="0.3">
      <c r="A26">
        <v>10100212</v>
      </c>
      <c r="B26" t="s">
        <v>87</v>
      </c>
    </row>
    <row r="27" spans="1:8" ht="14.4" hidden="1" customHeight="1" x14ac:dyDescent="0.3">
      <c r="A27">
        <v>10100225</v>
      </c>
      <c r="B27" t="s">
        <v>88</v>
      </c>
    </row>
    <row r="28" spans="1:8" ht="14.4" hidden="1" customHeight="1" x14ac:dyDescent="0.3">
      <c r="A28">
        <v>10100401</v>
      </c>
      <c r="B28" t="s">
        <v>89</v>
      </c>
    </row>
    <row r="29" spans="1:8" ht="14.4" hidden="1" customHeight="1" x14ac:dyDescent="0.3">
      <c r="A29">
        <v>10100404</v>
      </c>
      <c r="B29" t="s">
        <v>90</v>
      </c>
    </row>
    <row r="30" spans="1:8" ht="14.4" hidden="1" customHeight="1" x14ac:dyDescent="0.3">
      <c r="A30">
        <v>10100405</v>
      </c>
      <c r="B30" t="s">
        <v>91</v>
      </c>
    </row>
    <row r="31" spans="1:8" ht="14.4" hidden="1" customHeight="1" x14ac:dyDescent="0.3">
      <c r="A31">
        <v>10100501</v>
      </c>
      <c r="B31" t="s">
        <v>92</v>
      </c>
    </row>
    <row r="32" spans="1:8" ht="26.4" hidden="1" customHeight="1" x14ac:dyDescent="0.3">
      <c r="A32">
        <v>10100601</v>
      </c>
      <c r="B32" t="s">
        <v>81</v>
      </c>
    </row>
    <row r="33" spans="1:2" ht="26.4" hidden="1" customHeight="1" x14ac:dyDescent="0.3">
      <c r="A33">
        <v>10100602</v>
      </c>
      <c r="B33" t="s">
        <v>93</v>
      </c>
    </row>
    <row r="34" spans="1:2" ht="14.4" hidden="1" customHeight="1" x14ac:dyDescent="0.3">
      <c r="A34">
        <v>10100701</v>
      </c>
      <c r="B34" t="s">
        <v>94</v>
      </c>
    </row>
    <row r="35" spans="1:2" ht="14.4" hidden="1" customHeight="1" x14ac:dyDescent="0.3">
      <c r="A35">
        <v>10100702</v>
      </c>
      <c r="B35" t="s">
        <v>95</v>
      </c>
    </row>
    <row r="36" spans="1:2" ht="14.4" hidden="1" customHeight="1" x14ac:dyDescent="0.3">
      <c r="A36">
        <v>10100703</v>
      </c>
      <c r="B36" t="s">
        <v>96</v>
      </c>
    </row>
    <row r="37" spans="1:2" ht="14.4" hidden="1" customHeight="1" x14ac:dyDescent="0.3">
      <c r="A37">
        <v>10100818</v>
      </c>
      <c r="B37" t="s">
        <v>97</v>
      </c>
    </row>
    <row r="38" spans="1:2" ht="14.4" hidden="1" customHeight="1" x14ac:dyDescent="0.3">
      <c r="A38">
        <v>10100901</v>
      </c>
      <c r="B38" t="s">
        <v>98</v>
      </c>
    </row>
    <row r="39" spans="1:2" ht="14.4" hidden="1" customHeight="1" x14ac:dyDescent="0.3">
      <c r="A39">
        <v>10100902</v>
      </c>
      <c r="B39" t="s">
        <v>99</v>
      </c>
    </row>
    <row r="40" spans="1:2" ht="15" hidden="1" thickBot="1" x14ac:dyDescent="0.35">
      <c r="A40">
        <v>10100903</v>
      </c>
      <c r="B40" t="s">
        <v>100</v>
      </c>
    </row>
    <row r="41" spans="1:2" ht="15" hidden="1" thickBot="1" x14ac:dyDescent="0.35">
      <c r="A41">
        <v>10100908</v>
      </c>
      <c r="B41" t="s">
        <v>101</v>
      </c>
    </row>
    <row r="42" spans="1:2" ht="15" hidden="1" thickBot="1" x14ac:dyDescent="0.35">
      <c r="A42">
        <v>10101201</v>
      </c>
      <c r="B42" t="s">
        <v>102</v>
      </c>
    </row>
    <row r="43" spans="1:2" ht="15" hidden="1" thickBot="1" x14ac:dyDescent="0.35">
      <c r="A43">
        <v>10101304</v>
      </c>
      <c r="B43" t="s">
        <v>103</v>
      </c>
    </row>
    <row r="44" spans="1:2" ht="15" hidden="1" thickBot="1" x14ac:dyDescent="0.35">
      <c r="A44">
        <v>10101307</v>
      </c>
      <c r="B44" t="s">
        <v>104</v>
      </c>
    </row>
    <row r="45" spans="1:2" ht="15" hidden="1" thickBot="1" x14ac:dyDescent="0.35">
      <c r="A45">
        <v>10101401</v>
      </c>
      <c r="B45" t="s">
        <v>105</v>
      </c>
    </row>
    <row r="46" spans="1:2" ht="15" hidden="1" thickBot="1" x14ac:dyDescent="0.35">
      <c r="A46">
        <v>10200101</v>
      </c>
    </row>
    <row r="47" spans="1:2" ht="15" hidden="1" thickBot="1" x14ac:dyDescent="0.35">
      <c r="A47">
        <v>10200104</v>
      </c>
    </row>
    <row r="48" spans="1:2" ht="15" hidden="1" thickBot="1" x14ac:dyDescent="0.35">
      <c r="A48">
        <v>10200107</v>
      </c>
    </row>
    <row r="49" spans="1:1" ht="15" hidden="1" thickBot="1" x14ac:dyDescent="0.35">
      <c r="A49">
        <v>10200201</v>
      </c>
    </row>
    <row r="50" spans="1:1" ht="15" hidden="1" thickBot="1" x14ac:dyDescent="0.35">
      <c r="A50">
        <v>10200202</v>
      </c>
    </row>
    <row r="51" spans="1:1" ht="15" hidden="1" thickBot="1" x14ac:dyDescent="0.35">
      <c r="A51">
        <v>10200203</v>
      </c>
    </row>
    <row r="52" spans="1:1" ht="15" hidden="1" thickBot="1" x14ac:dyDescent="0.35">
      <c r="A52">
        <v>10200204</v>
      </c>
    </row>
    <row r="53" spans="1:1" ht="15" hidden="1" thickBot="1" x14ac:dyDescent="0.35">
      <c r="A53">
        <v>10200205</v>
      </c>
    </row>
    <row r="54" spans="1:1" ht="15" hidden="1" thickBot="1" x14ac:dyDescent="0.35">
      <c r="A54">
        <v>10200206</v>
      </c>
    </row>
    <row r="55" spans="1:1" ht="15" hidden="1" thickBot="1" x14ac:dyDescent="0.35">
      <c r="A55">
        <v>10200210</v>
      </c>
    </row>
    <row r="56" spans="1:1" ht="15" hidden="1" thickBot="1" x14ac:dyDescent="0.35">
      <c r="A56">
        <v>10200212</v>
      </c>
    </row>
    <row r="57" spans="1:1" ht="15" hidden="1" thickBot="1" x14ac:dyDescent="0.35">
      <c r="A57">
        <v>10200213</v>
      </c>
    </row>
    <row r="58" spans="1:1" ht="15" hidden="1" thickBot="1" x14ac:dyDescent="0.35">
      <c r="A58">
        <v>10200217</v>
      </c>
    </row>
    <row r="59" spans="1:1" ht="15" hidden="1" thickBot="1" x14ac:dyDescent="0.35">
      <c r="A59">
        <v>10200218</v>
      </c>
    </row>
    <row r="60" spans="1:1" ht="15" hidden="1" thickBot="1" x14ac:dyDescent="0.35">
      <c r="A60">
        <v>10200219</v>
      </c>
    </row>
    <row r="61" spans="1:1" ht="15" hidden="1" thickBot="1" x14ac:dyDescent="0.35">
      <c r="A61">
        <v>10200221</v>
      </c>
    </row>
    <row r="62" spans="1:1" ht="15" hidden="1" thickBot="1" x14ac:dyDescent="0.35">
      <c r="A62">
        <v>10200222</v>
      </c>
    </row>
    <row r="63" spans="1:1" ht="15" hidden="1" thickBot="1" x14ac:dyDescent="0.35">
      <c r="A63">
        <v>10200223</v>
      </c>
    </row>
    <row r="64" spans="1:1" ht="15" hidden="1" thickBot="1" x14ac:dyDescent="0.35">
      <c r="A64">
        <v>10200224</v>
      </c>
    </row>
    <row r="65" spans="1:1" ht="15" hidden="1" thickBot="1" x14ac:dyDescent="0.35">
      <c r="A65">
        <v>10200225</v>
      </c>
    </row>
    <row r="66" spans="1:1" ht="15" hidden="1" thickBot="1" x14ac:dyDescent="0.35">
      <c r="A66">
        <v>10200226</v>
      </c>
    </row>
    <row r="67" spans="1:1" ht="15" hidden="1" thickBot="1" x14ac:dyDescent="0.35">
      <c r="A67">
        <v>10200229</v>
      </c>
    </row>
    <row r="68" spans="1:1" ht="15" hidden="1" thickBot="1" x14ac:dyDescent="0.35">
      <c r="A68">
        <v>10200401</v>
      </c>
    </row>
    <row r="69" spans="1:1" ht="15" hidden="1" thickBot="1" x14ac:dyDescent="0.35">
      <c r="A69">
        <v>10200402</v>
      </c>
    </row>
    <row r="70" spans="1:1" ht="15" hidden="1" thickBot="1" x14ac:dyDescent="0.35">
      <c r="A70">
        <v>10200403</v>
      </c>
    </row>
    <row r="71" spans="1:1" ht="15" hidden="1" thickBot="1" x14ac:dyDescent="0.35">
      <c r="A71">
        <v>10200404</v>
      </c>
    </row>
    <row r="72" spans="1:1" ht="15" hidden="1" thickBot="1" x14ac:dyDescent="0.35">
      <c r="A72">
        <v>10200405</v>
      </c>
    </row>
    <row r="73" spans="1:1" ht="15" hidden="1" thickBot="1" x14ac:dyDescent="0.35">
      <c r="A73">
        <v>10200501</v>
      </c>
    </row>
    <row r="74" spans="1:1" ht="15" hidden="1" thickBot="1" x14ac:dyDescent="0.35">
      <c r="A74">
        <v>10200502</v>
      </c>
    </row>
    <row r="75" spans="1:1" ht="15" hidden="1" thickBot="1" x14ac:dyDescent="0.35">
      <c r="A75">
        <v>10200503</v>
      </c>
    </row>
    <row r="76" spans="1:1" ht="15" hidden="1" thickBot="1" x14ac:dyDescent="0.35">
      <c r="A76">
        <v>10200504</v>
      </c>
    </row>
    <row r="77" spans="1:1" ht="15" hidden="1" thickBot="1" x14ac:dyDescent="0.35">
      <c r="A77">
        <v>10200601</v>
      </c>
    </row>
    <row r="78" spans="1:1" ht="15" hidden="1" thickBot="1" x14ac:dyDescent="0.35">
      <c r="A78">
        <v>10200602</v>
      </c>
    </row>
    <row r="79" spans="1:1" ht="15" hidden="1" thickBot="1" x14ac:dyDescent="0.35">
      <c r="A79">
        <v>10200603</v>
      </c>
    </row>
    <row r="80" spans="1:1" ht="15" hidden="1" thickBot="1" x14ac:dyDescent="0.35">
      <c r="A80">
        <v>10200604</v>
      </c>
    </row>
    <row r="81" spans="1:1" ht="15" hidden="1" thickBot="1" x14ac:dyDescent="0.35">
      <c r="A81">
        <v>10200701</v>
      </c>
    </row>
    <row r="82" spans="1:1" ht="15" hidden="1" thickBot="1" x14ac:dyDescent="0.35">
      <c r="A82">
        <v>10200704</v>
      </c>
    </row>
    <row r="83" spans="1:1" ht="15" hidden="1" thickBot="1" x14ac:dyDescent="0.35">
      <c r="A83">
        <v>10200707</v>
      </c>
    </row>
    <row r="84" spans="1:1" ht="15" hidden="1" thickBot="1" x14ac:dyDescent="0.35">
      <c r="A84">
        <v>10200710</v>
      </c>
    </row>
    <row r="85" spans="1:1" ht="15" hidden="1" thickBot="1" x14ac:dyDescent="0.35">
      <c r="A85">
        <v>10200799</v>
      </c>
    </row>
    <row r="86" spans="1:1" ht="15" hidden="1" thickBot="1" x14ac:dyDescent="0.35">
      <c r="A86">
        <v>10200802</v>
      </c>
    </row>
    <row r="87" spans="1:1" ht="15" hidden="1" thickBot="1" x14ac:dyDescent="0.35">
      <c r="A87">
        <v>10200901</v>
      </c>
    </row>
    <row r="88" spans="1:1" ht="15" hidden="1" thickBot="1" x14ac:dyDescent="0.35">
      <c r="A88">
        <v>10200902</v>
      </c>
    </row>
    <row r="89" spans="1:1" ht="15" hidden="1" thickBot="1" x14ac:dyDescent="0.35">
      <c r="A89">
        <v>10200903</v>
      </c>
    </row>
    <row r="90" spans="1:1" ht="15" hidden="1" thickBot="1" x14ac:dyDescent="0.35">
      <c r="A90">
        <v>10200904</v>
      </c>
    </row>
    <row r="91" spans="1:1" ht="15" hidden="1" thickBot="1" x14ac:dyDescent="0.35">
      <c r="A91">
        <v>10200905</v>
      </c>
    </row>
    <row r="92" spans="1:1" ht="15" hidden="1" thickBot="1" x14ac:dyDescent="0.35">
      <c r="A92">
        <v>10200906</v>
      </c>
    </row>
    <row r="93" spans="1:1" ht="15" hidden="1" thickBot="1" x14ac:dyDescent="0.35">
      <c r="A93">
        <v>10201001</v>
      </c>
    </row>
    <row r="94" spans="1:1" ht="15" hidden="1" thickBot="1" x14ac:dyDescent="0.35">
      <c r="A94">
        <v>10201002</v>
      </c>
    </row>
    <row r="95" spans="1:1" ht="15" hidden="1" thickBot="1" x14ac:dyDescent="0.35">
      <c r="A95">
        <v>10201003</v>
      </c>
    </row>
    <row r="96" spans="1:1" ht="15" hidden="1" thickBot="1" x14ac:dyDescent="0.35">
      <c r="A96">
        <v>10201201</v>
      </c>
    </row>
    <row r="97" spans="1:1" ht="15" hidden="1" thickBot="1" x14ac:dyDescent="0.35">
      <c r="A97">
        <v>10201202</v>
      </c>
    </row>
    <row r="98" spans="1:1" ht="15" hidden="1" thickBot="1" x14ac:dyDescent="0.35">
      <c r="A98">
        <v>10201302</v>
      </c>
    </row>
    <row r="99" spans="1:1" ht="15" hidden="1" thickBot="1" x14ac:dyDescent="0.35">
      <c r="A99">
        <v>10201401</v>
      </c>
    </row>
    <row r="100" spans="1:1" ht="15" hidden="1" thickBot="1" x14ac:dyDescent="0.35">
      <c r="A100">
        <v>20100101</v>
      </c>
    </row>
    <row r="101" spans="1:1" ht="15" hidden="1" thickBot="1" x14ac:dyDescent="0.35">
      <c r="A101">
        <v>20100107</v>
      </c>
    </row>
    <row r="102" spans="1:1" ht="15" hidden="1" thickBot="1" x14ac:dyDescent="0.35">
      <c r="A102">
        <v>20100108</v>
      </c>
    </row>
    <row r="103" spans="1:1" ht="15" hidden="1" thickBot="1" x14ac:dyDescent="0.35">
      <c r="A103">
        <v>20100109</v>
      </c>
    </row>
    <row r="104" spans="1:1" ht="15" hidden="1" thickBot="1" x14ac:dyDescent="0.35">
      <c r="A104">
        <v>20100201</v>
      </c>
    </row>
    <row r="105" spans="1:1" ht="15" hidden="1" thickBot="1" x14ac:dyDescent="0.35">
      <c r="A105">
        <v>20100208</v>
      </c>
    </row>
    <row r="106" spans="1:1" ht="15" hidden="1" thickBot="1" x14ac:dyDescent="0.35">
      <c r="A106">
        <v>20100209</v>
      </c>
    </row>
    <row r="107" spans="1:1" ht="15" hidden="1" thickBot="1" x14ac:dyDescent="0.35">
      <c r="A107">
        <v>20100307</v>
      </c>
    </row>
    <row r="108" spans="1:1" ht="15" hidden="1" thickBot="1" x14ac:dyDescent="0.35">
      <c r="A108">
        <v>20200101</v>
      </c>
    </row>
    <row r="109" spans="1:1" ht="15" hidden="1" thickBot="1" x14ac:dyDescent="0.35">
      <c r="A109">
        <v>20200102</v>
      </c>
    </row>
    <row r="110" spans="1:1" ht="15" hidden="1" thickBot="1" x14ac:dyDescent="0.35">
      <c r="A110">
        <v>20200108</v>
      </c>
    </row>
    <row r="111" spans="1:1" ht="15" hidden="1" thickBot="1" x14ac:dyDescent="0.35">
      <c r="A111">
        <v>20200109</v>
      </c>
    </row>
    <row r="112" spans="1:1" ht="15" hidden="1" thickBot="1" x14ac:dyDescent="0.35">
      <c r="A112">
        <v>20200201</v>
      </c>
    </row>
    <row r="113" spans="1:1" ht="15" hidden="1" thickBot="1" x14ac:dyDescent="0.35">
      <c r="A113">
        <v>20200202</v>
      </c>
    </row>
    <row r="114" spans="1:1" ht="15" hidden="1" thickBot="1" x14ac:dyDescent="0.35">
      <c r="A114">
        <v>20200203</v>
      </c>
    </row>
    <row r="115" spans="1:1" ht="15" hidden="1" thickBot="1" x14ac:dyDescent="0.35">
      <c r="A115">
        <v>20200208</v>
      </c>
    </row>
    <row r="116" spans="1:1" ht="15" hidden="1" thickBot="1" x14ac:dyDescent="0.35">
      <c r="A116">
        <v>20200209</v>
      </c>
    </row>
    <row r="117" spans="1:1" ht="15" hidden="1" thickBot="1" x14ac:dyDescent="0.35">
      <c r="A117">
        <v>20200252</v>
      </c>
    </row>
    <row r="118" spans="1:1" ht="15" hidden="1" thickBot="1" x14ac:dyDescent="0.35">
      <c r="A118">
        <v>20200253</v>
      </c>
    </row>
    <row r="119" spans="1:1" ht="15" hidden="1" thickBot="1" x14ac:dyDescent="0.35">
      <c r="A119">
        <v>20200254</v>
      </c>
    </row>
    <row r="120" spans="1:1" ht="15" hidden="1" thickBot="1" x14ac:dyDescent="0.35">
      <c r="A120">
        <v>20200301</v>
      </c>
    </row>
    <row r="121" spans="1:1" ht="15" hidden="1" thickBot="1" x14ac:dyDescent="0.35">
      <c r="A121">
        <v>20200401</v>
      </c>
    </row>
    <row r="122" spans="1:1" ht="15" hidden="1" thickBot="1" x14ac:dyDescent="0.35">
      <c r="A122">
        <v>20200402</v>
      </c>
    </row>
    <row r="123" spans="1:1" ht="15" hidden="1" thickBot="1" x14ac:dyDescent="0.35">
      <c r="A123">
        <v>20200501</v>
      </c>
    </row>
    <row r="124" spans="1:1" ht="15" hidden="1" thickBot="1" x14ac:dyDescent="0.35">
      <c r="A124">
        <v>20200902</v>
      </c>
    </row>
    <row r="125" spans="1:1" ht="15" hidden="1" thickBot="1" x14ac:dyDescent="0.35">
      <c r="A125">
        <v>20300101</v>
      </c>
    </row>
    <row r="126" spans="1:1" ht="15" hidden="1" thickBot="1" x14ac:dyDescent="0.35">
      <c r="A126">
        <v>20300201</v>
      </c>
    </row>
    <row r="127" spans="1:1" ht="15" hidden="1" thickBot="1" x14ac:dyDescent="0.35">
      <c r="A127">
        <v>20300301</v>
      </c>
    </row>
    <row r="128" spans="1:1" ht="15" hidden="1" thickBot="1" x14ac:dyDescent="0.35">
      <c r="A128">
        <v>30600301</v>
      </c>
    </row>
    <row r="129" spans="1:8" ht="15" hidden="1" thickBot="1" x14ac:dyDescent="0.35">
      <c r="A129">
        <v>30600401</v>
      </c>
    </row>
    <row r="130" spans="1:8" ht="15" hidden="1" thickBot="1" x14ac:dyDescent="0.35">
      <c r="A130">
        <v>30601201</v>
      </c>
    </row>
    <row r="131" spans="1:8" ht="15" hidden="1" thickBot="1" x14ac:dyDescent="0.35">
      <c r="A131">
        <v>30602401</v>
      </c>
    </row>
    <row r="132" spans="1:8" ht="15" hidden="1" thickBot="1" x14ac:dyDescent="0.35">
      <c r="A132">
        <v>30700104</v>
      </c>
    </row>
    <row r="133" spans="1:8" ht="15" hidden="1" thickBot="1" x14ac:dyDescent="0.35">
      <c r="A133">
        <v>30700105</v>
      </c>
    </row>
    <row r="134" spans="1:8" ht="15" hidden="1" thickBot="1" x14ac:dyDescent="0.35">
      <c r="A134">
        <v>30700106</v>
      </c>
    </row>
    <row r="135" spans="1:8" ht="16.2" customHeight="1" thickBot="1" x14ac:dyDescent="0.3">
      <c r="B135" s="77" t="s">
        <v>69</v>
      </c>
      <c r="C135" s="78"/>
      <c r="D135" s="79"/>
      <c r="E135" s="21"/>
      <c r="F135" s="21"/>
      <c r="G135" s="21"/>
      <c r="H135" s="19"/>
    </row>
    <row r="136" spans="1:8" ht="13.95" customHeight="1" x14ac:dyDescent="0.25">
      <c r="B136" s="38" t="str">
        <f>Anternativa!C10</f>
        <v>IN001088-3 
(SS16)</v>
      </c>
      <c r="C136" s="39"/>
      <c r="D136" s="39"/>
    </row>
    <row r="137" spans="1:8" ht="66" customHeight="1" x14ac:dyDescent="0.25">
      <c r="B137" s="23" t="s">
        <v>74</v>
      </c>
      <c r="C137" s="123" t="s">
        <v>136</v>
      </c>
      <c r="D137" s="124"/>
      <c r="E137" s="124"/>
      <c r="F137" s="124"/>
      <c r="G137" s="125"/>
    </row>
    <row r="138" spans="1:8" ht="26.4" x14ac:dyDescent="0.25">
      <c r="B138" s="23" t="s">
        <v>75</v>
      </c>
      <c r="C138" s="74" t="s">
        <v>76</v>
      </c>
      <c r="D138" s="130"/>
      <c r="E138" s="130"/>
      <c r="F138" s="130"/>
      <c r="G138" s="75"/>
    </row>
    <row r="139" spans="1:8" ht="47.4" customHeight="1" x14ac:dyDescent="0.25">
      <c r="B139" s="23" t="s">
        <v>77</v>
      </c>
      <c r="C139" s="123" t="s">
        <v>138</v>
      </c>
      <c r="D139" s="124"/>
      <c r="E139" s="124"/>
      <c r="F139" s="124"/>
      <c r="G139" s="125"/>
    </row>
    <row r="140" spans="1:8" ht="35.4" customHeight="1" x14ac:dyDescent="0.25">
      <c r="B140" s="24" t="s">
        <v>78</v>
      </c>
      <c r="C140" s="123" t="s">
        <v>139</v>
      </c>
      <c r="D140" s="124"/>
      <c r="E140" s="124"/>
      <c r="F140" s="124"/>
      <c r="G140" s="125"/>
    </row>
    <row r="141" spans="1:8" x14ac:dyDescent="0.25">
      <c r="B141" s="25" t="s">
        <v>79</v>
      </c>
      <c r="C141" s="126">
        <v>10200401</v>
      </c>
      <c r="D141" s="127"/>
    </row>
    <row r="142" spans="1:8" ht="13.95" customHeight="1" x14ac:dyDescent="0.25">
      <c r="B142" s="26" t="s">
        <v>80</v>
      </c>
      <c r="C142" s="76"/>
      <c r="D142" s="76"/>
    </row>
    <row r="143" spans="1:8" ht="13.95" customHeight="1" x14ac:dyDescent="0.25">
      <c r="B143" s="27"/>
      <c r="C143" s="27"/>
      <c r="D143" s="27"/>
    </row>
    <row r="144" spans="1:8" ht="14.4" customHeight="1" x14ac:dyDescent="0.25">
      <c r="B144" s="69"/>
      <c r="C144" s="69"/>
      <c r="D144" s="69"/>
      <c r="E144" s="28" t="s">
        <v>47</v>
      </c>
      <c r="F144" s="28" t="s">
        <v>1</v>
      </c>
      <c r="G144" s="28" t="s">
        <v>2</v>
      </c>
      <c r="H144" s="29" t="s">
        <v>0</v>
      </c>
    </row>
    <row r="145" spans="2:8" ht="13.95" customHeight="1" x14ac:dyDescent="0.25">
      <c r="B145" s="70" t="s">
        <v>82</v>
      </c>
      <c r="C145" s="70"/>
      <c r="D145" s="70"/>
      <c r="E145" s="30" t="str">
        <f>+VLOOKUP(C141,'[3]Hoja1 (2)'!$A$1:$G$113,4,0)</f>
        <v>0.00676*PET6</v>
      </c>
      <c r="F145" s="30" t="str">
        <f>+VLOOKUP(C141,'[3]Hoja1 (2)'!$A$1:$G$113,2,0)</f>
        <v>0.02364*PET6</v>
      </c>
      <c r="G145" s="30" t="str">
        <f>+VLOOKUP(C141,'[3]Hoja1 (2)'!$A$1:$G$113,3,0)</f>
        <v>3.09*PET6</v>
      </c>
      <c r="H145" s="30" t="str">
        <f>+VLOOKUP(C141,'[3]Hoja1 (2)'!$A$1:$G$113,5,0)</f>
        <v>0.00181*PET6</v>
      </c>
    </row>
    <row r="146" spans="2:8" ht="13.95" customHeight="1" x14ac:dyDescent="0.25">
      <c r="B146" s="71" t="s">
        <v>83</v>
      </c>
      <c r="C146" s="72"/>
      <c r="D146" s="73"/>
      <c r="E146" s="40">
        <f>+VLOOKUP(C142,[4]Hoja1!$B$1:$F$24,3,0)</f>
        <v>0</v>
      </c>
      <c r="F146" s="40">
        <f>+VLOOKUP(C142,[4]Hoja1!$B$1:$F$24,4,0)</f>
        <v>0</v>
      </c>
      <c r="G146" s="40" t="str">
        <f>+VLOOKUP(C142,[4]Hoja1!$B$1:$F$24,5,0)</f>
        <v>N/A</v>
      </c>
      <c r="H146" s="40">
        <f>+VLOOKUP(C142,[4]Hoja1!$B$1:$F$24,2,0)</f>
        <v>0</v>
      </c>
    </row>
    <row r="148" spans="2:8" ht="14.4" thickBot="1" x14ac:dyDescent="0.3"/>
    <row r="149" spans="2:8" ht="16.2" thickBot="1" x14ac:dyDescent="0.3">
      <c r="B149" s="77" t="s">
        <v>70</v>
      </c>
      <c r="C149" s="78"/>
      <c r="D149" s="79"/>
      <c r="E149" s="21"/>
      <c r="F149" s="21"/>
      <c r="G149" s="21"/>
      <c r="H149" s="19"/>
    </row>
    <row r="150" spans="2:8" x14ac:dyDescent="0.25">
      <c r="B150" s="38" t="str">
        <f>Anternativa!C11</f>
        <v>IN001089-1 (SS 17)</v>
      </c>
      <c r="C150" s="39"/>
      <c r="D150" s="39"/>
    </row>
    <row r="151" spans="2:8" ht="63.6" customHeight="1" x14ac:dyDescent="0.25">
      <c r="B151" s="23" t="s">
        <v>74</v>
      </c>
      <c r="C151" s="129" t="s">
        <v>136</v>
      </c>
      <c r="D151" s="129"/>
      <c r="E151" s="129"/>
      <c r="F151" s="129"/>
      <c r="G151" s="129"/>
    </row>
    <row r="152" spans="2:8" ht="26.4" x14ac:dyDescent="0.25">
      <c r="B152" s="23" t="s">
        <v>75</v>
      </c>
      <c r="C152" s="74" t="s">
        <v>76</v>
      </c>
      <c r="D152" s="130"/>
      <c r="E152" s="130"/>
      <c r="F152" s="130"/>
      <c r="G152" s="75"/>
    </row>
    <row r="153" spans="2:8" ht="45.6" customHeight="1" x14ac:dyDescent="0.25">
      <c r="B153" s="23" t="s">
        <v>77</v>
      </c>
      <c r="C153" s="129" t="s">
        <v>138</v>
      </c>
      <c r="D153" s="129"/>
      <c r="E153" s="129"/>
      <c r="F153" s="129"/>
      <c r="G153" s="129"/>
      <c r="H153" s="128"/>
    </row>
    <row r="154" spans="2:8" ht="26.4" x14ac:dyDescent="0.25">
      <c r="B154" s="24" t="s">
        <v>78</v>
      </c>
      <c r="C154" s="129" t="s">
        <v>139</v>
      </c>
      <c r="D154" s="129"/>
      <c r="E154" s="129"/>
      <c r="F154" s="129"/>
      <c r="G154" s="129"/>
    </row>
    <row r="155" spans="2:8" x14ac:dyDescent="0.25">
      <c r="B155" s="25" t="s">
        <v>79</v>
      </c>
      <c r="C155" s="126">
        <v>10200401</v>
      </c>
      <c r="D155" s="127"/>
    </row>
    <row r="156" spans="2:8" x14ac:dyDescent="0.25">
      <c r="B156" s="26" t="s">
        <v>80</v>
      </c>
      <c r="C156" s="76"/>
      <c r="D156" s="76"/>
    </row>
    <row r="157" spans="2:8" x14ac:dyDescent="0.25">
      <c r="B157" s="27"/>
      <c r="C157" s="27"/>
      <c r="D157" s="27"/>
    </row>
    <row r="158" spans="2:8" ht="14.4" x14ac:dyDescent="0.25">
      <c r="B158" s="69"/>
      <c r="C158" s="69"/>
      <c r="D158" s="69"/>
      <c r="E158" s="28" t="s">
        <v>47</v>
      </c>
      <c r="F158" s="28" t="s">
        <v>1</v>
      </c>
      <c r="G158" s="28" t="s">
        <v>2</v>
      </c>
      <c r="H158" s="29" t="s">
        <v>0</v>
      </c>
    </row>
    <row r="159" spans="2:8" x14ac:dyDescent="0.25">
      <c r="B159" s="70" t="s">
        <v>82</v>
      </c>
      <c r="C159" s="70"/>
      <c r="D159" s="70"/>
      <c r="E159" s="30" t="str">
        <f>+VLOOKUP(C155,'[3]Hoja1 (2)'!$A$1:$G$113,4,0)</f>
        <v>0.00676*PET6</v>
      </c>
      <c r="F159" s="30" t="str">
        <f>+VLOOKUP(C155,'[3]Hoja1 (2)'!$A$1:$G$113,2,0)</f>
        <v>0.02364*PET6</v>
      </c>
      <c r="G159" s="30" t="str">
        <f>+VLOOKUP(C155,'[3]Hoja1 (2)'!$A$1:$G$113,3,0)</f>
        <v>3.09*PET6</v>
      </c>
      <c r="H159" s="30" t="str">
        <f>+VLOOKUP(C155,'[3]Hoja1 (2)'!$A$1:$G$113,5,0)</f>
        <v>0.00181*PET6</v>
      </c>
    </row>
    <row r="160" spans="2:8" x14ac:dyDescent="0.25">
      <c r="B160" s="71" t="s">
        <v>83</v>
      </c>
      <c r="C160" s="72"/>
      <c r="D160" s="73"/>
      <c r="E160" s="40">
        <f>+VLOOKUP(C156,[4]Hoja1!$B$1:$F$24,3,0)</f>
        <v>0</v>
      </c>
      <c r="F160" s="40">
        <f>+VLOOKUP(C156,[4]Hoja1!$B$1:$F$24,4,0)</f>
        <v>0</v>
      </c>
      <c r="G160" s="40" t="str">
        <f>+VLOOKUP(C156,[4]Hoja1!$B$1:$F$24,5,0)</f>
        <v>N/A</v>
      </c>
      <c r="H160" s="40">
        <f>+VLOOKUP(C156,[4]Hoja1!$B$1:$F$24,2,0)</f>
        <v>0</v>
      </c>
    </row>
    <row r="161" spans="2:8" x14ac:dyDescent="0.25">
      <c r="B161" s="132"/>
      <c r="C161" s="132"/>
      <c r="D161" s="132"/>
      <c r="E161" s="131"/>
      <c r="F161" s="131"/>
      <c r="G161" s="131"/>
      <c r="H161" s="131"/>
    </row>
    <row r="162" spans="2:8" x14ac:dyDescent="0.25">
      <c r="B162" s="132"/>
      <c r="C162" s="132"/>
      <c r="D162" s="132"/>
      <c r="E162" s="131"/>
      <c r="F162" s="131"/>
      <c r="G162" s="131"/>
      <c r="H162" s="131"/>
    </row>
    <row r="163" spans="2:8" x14ac:dyDescent="0.25">
      <c r="B163" s="132"/>
      <c r="C163" s="132"/>
      <c r="D163" s="132"/>
      <c r="E163" s="131"/>
      <c r="F163" s="131"/>
      <c r="G163" s="131"/>
      <c r="H163" s="131"/>
    </row>
    <row r="164" spans="2:8" x14ac:dyDescent="0.25">
      <c r="B164" s="132"/>
      <c r="C164" s="132"/>
      <c r="D164" s="132"/>
      <c r="E164" s="131"/>
      <c r="F164" s="131"/>
      <c r="G164" s="131"/>
      <c r="H164" s="131"/>
    </row>
    <row r="165" spans="2:8" x14ac:dyDescent="0.25">
      <c r="B165" s="132"/>
      <c r="C165" s="132"/>
      <c r="D165" s="132"/>
      <c r="E165" s="131"/>
      <c r="F165" s="131"/>
      <c r="G165" s="131"/>
      <c r="H165" s="131"/>
    </row>
    <row r="166" spans="2:8" x14ac:dyDescent="0.25">
      <c r="B166" s="132"/>
      <c r="C166" s="132"/>
      <c r="D166" s="132"/>
      <c r="E166" s="131"/>
      <c r="F166" s="131"/>
      <c r="G166" s="131"/>
      <c r="H166" s="131"/>
    </row>
    <row r="167" spans="2:8" x14ac:dyDescent="0.25">
      <c r="B167" s="132"/>
      <c r="C167" s="132"/>
      <c r="D167" s="132"/>
      <c r="E167" s="131"/>
      <c r="F167" s="131"/>
      <c r="G167" s="131"/>
      <c r="H167" s="131"/>
    </row>
    <row r="168" spans="2:8" x14ac:dyDescent="0.25">
      <c r="B168" s="132"/>
      <c r="C168" s="132"/>
      <c r="D168" s="132"/>
      <c r="E168" s="131"/>
      <c r="F168" s="131"/>
      <c r="G168" s="131"/>
      <c r="H168" s="131"/>
    </row>
    <row r="169" spans="2:8" x14ac:dyDescent="0.25">
      <c r="B169" s="132"/>
      <c r="C169" s="132"/>
      <c r="D169" s="132"/>
      <c r="E169" s="131"/>
      <c r="F169" s="131"/>
      <c r="G169" s="131"/>
      <c r="H169" s="131"/>
    </row>
    <row r="170" spans="2:8" x14ac:dyDescent="0.25">
      <c r="B170" s="132"/>
      <c r="C170" s="132"/>
      <c r="D170" s="132"/>
      <c r="E170" s="131"/>
      <c r="F170" s="131"/>
      <c r="G170" s="131"/>
      <c r="H170" s="131"/>
    </row>
    <row r="171" spans="2:8" x14ac:dyDescent="0.25">
      <c r="B171" s="132"/>
      <c r="C171" s="132"/>
      <c r="D171" s="132"/>
      <c r="E171" s="131"/>
      <c r="F171" s="131"/>
      <c r="G171" s="131"/>
      <c r="H171" s="131"/>
    </row>
    <row r="172" spans="2:8" x14ac:dyDescent="0.25">
      <c r="B172" s="132"/>
      <c r="C172" s="132"/>
      <c r="D172" s="132"/>
      <c r="E172" s="131"/>
      <c r="F172" s="131"/>
      <c r="G172" s="131"/>
      <c r="H172" s="131"/>
    </row>
    <row r="173" spans="2:8" x14ac:dyDescent="0.25">
      <c r="B173" s="132"/>
      <c r="C173" s="132"/>
      <c r="D173" s="132"/>
      <c r="E173" s="131"/>
      <c r="F173" s="131"/>
      <c r="G173" s="131"/>
      <c r="H173" s="131"/>
    </row>
    <row r="174" spans="2:8" x14ac:dyDescent="0.25">
      <c r="B174" s="132"/>
      <c r="C174" s="132"/>
      <c r="D174" s="132"/>
      <c r="E174" s="131"/>
      <c r="F174" s="131"/>
      <c r="G174" s="131"/>
      <c r="H174" s="131"/>
    </row>
    <row r="175" spans="2:8" x14ac:dyDescent="0.25">
      <c r="B175" s="132"/>
      <c r="C175" s="132"/>
      <c r="D175" s="132"/>
      <c r="E175" s="131"/>
      <c r="F175" s="131"/>
      <c r="G175" s="131"/>
      <c r="H175" s="131"/>
    </row>
    <row r="176" spans="2:8" x14ac:dyDescent="0.25">
      <c r="B176" s="132"/>
      <c r="C176" s="132"/>
      <c r="D176" s="132"/>
      <c r="E176" s="131"/>
      <c r="F176" s="131"/>
      <c r="G176" s="131"/>
      <c r="H176" s="131"/>
    </row>
    <row r="177" spans="2:8" ht="15.6" x14ac:dyDescent="0.25">
      <c r="B177" s="80" t="s">
        <v>140</v>
      </c>
      <c r="C177" s="80"/>
      <c r="D177" s="21" t="str">
        <f>Anternativa!C3</f>
        <v>Expediente: DFZ-2018-2695-XV-LEY</v>
      </c>
      <c r="E177" s="21"/>
      <c r="F177" s="21"/>
      <c r="G177" s="21"/>
      <c r="H177" s="131"/>
    </row>
    <row r="178" spans="2:8" x14ac:dyDescent="0.25">
      <c r="B178" s="132"/>
      <c r="C178" s="132"/>
      <c r="D178" s="132"/>
      <c r="E178" s="131"/>
      <c r="F178" s="131"/>
      <c r="G178" s="131"/>
      <c r="H178" s="131"/>
    </row>
    <row r="179" spans="2:8" ht="14.4" thickBot="1" x14ac:dyDescent="0.3">
      <c r="B179" s="133"/>
      <c r="C179" s="133"/>
      <c r="D179" s="133"/>
    </row>
    <row r="180" spans="2:8" ht="16.2" thickBot="1" x14ac:dyDescent="0.3">
      <c r="B180" s="77" t="s">
        <v>71</v>
      </c>
      <c r="C180" s="78"/>
      <c r="D180" s="79"/>
      <c r="E180" s="21"/>
      <c r="F180" s="21"/>
      <c r="G180" s="21"/>
      <c r="H180" s="19"/>
    </row>
    <row r="181" spans="2:8" x14ac:dyDescent="0.25">
      <c r="B181" s="38" t="str">
        <f>Anternativa!C12</f>
        <v>IN003567-K 
(SS 20) *</v>
      </c>
      <c r="C181" s="39"/>
      <c r="D181" s="39"/>
    </row>
    <row r="182" spans="2:8" ht="67.8" customHeight="1" x14ac:dyDescent="0.25">
      <c r="B182" s="23" t="s">
        <v>74</v>
      </c>
      <c r="C182" s="123" t="s">
        <v>136</v>
      </c>
      <c r="D182" s="124"/>
      <c r="E182" s="124"/>
      <c r="F182" s="124"/>
      <c r="G182" s="125"/>
    </row>
    <row r="183" spans="2:8" ht="26.4" x14ac:dyDescent="0.25">
      <c r="B183" s="23" t="s">
        <v>75</v>
      </c>
      <c r="C183" s="74" t="s">
        <v>76</v>
      </c>
      <c r="D183" s="130"/>
      <c r="E183" s="130"/>
      <c r="F183" s="130"/>
      <c r="G183" s="75"/>
    </row>
    <row r="184" spans="2:8" ht="46.2" customHeight="1" x14ac:dyDescent="0.25">
      <c r="B184" s="23" t="s">
        <v>77</v>
      </c>
      <c r="C184" s="123" t="s">
        <v>138</v>
      </c>
      <c r="D184" s="124"/>
      <c r="E184" s="124"/>
      <c r="F184" s="124"/>
      <c r="G184" s="125"/>
    </row>
    <row r="185" spans="2:8" ht="26.4" x14ac:dyDescent="0.25">
      <c r="B185" s="24" t="s">
        <v>78</v>
      </c>
      <c r="C185" s="123" t="s">
        <v>139</v>
      </c>
      <c r="D185" s="124"/>
      <c r="E185" s="124"/>
      <c r="F185" s="124"/>
      <c r="G185" s="125"/>
    </row>
    <row r="186" spans="2:8" x14ac:dyDescent="0.25">
      <c r="B186" s="25" t="s">
        <v>79</v>
      </c>
      <c r="C186" s="126">
        <v>10200401</v>
      </c>
      <c r="D186" s="127"/>
    </row>
    <row r="187" spans="2:8" x14ac:dyDescent="0.25">
      <c r="B187" s="26" t="s">
        <v>80</v>
      </c>
      <c r="C187" s="76"/>
      <c r="D187" s="76"/>
    </row>
    <row r="188" spans="2:8" x14ac:dyDescent="0.25">
      <c r="B188" s="27"/>
      <c r="C188" s="27"/>
      <c r="D188" s="27"/>
    </row>
    <row r="189" spans="2:8" ht="14.4" x14ac:dyDescent="0.25">
      <c r="B189" s="69"/>
      <c r="C189" s="69"/>
      <c r="D189" s="69"/>
      <c r="E189" s="28" t="s">
        <v>47</v>
      </c>
      <c r="F189" s="28" t="s">
        <v>1</v>
      </c>
      <c r="G189" s="28" t="s">
        <v>2</v>
      </c>
      <c r="H189" s="29" t="s">
        <v>0</v>
      </c>
    </row>
    <row r="190" spans="2:8" x14ac:dyDescent="0.25">
      <c r="B190" s="70" t="s">
        <v>82</v>
      </c>
      <c r="C190" s="70"/>
      <c r="D190" s="70"/>
      <c r="E190" s="30" t="str">
        <f>+VLOOKUP(C186,'[3]Hoja1 (2)'!$A$1:$G$113,4,0)</f>
        <v>0.00676*PET6</v>
      </c>
      <c r="F190" s="30" t="str">
        <f>+VLOOKUP(C186,'[3]Hoja1 (2)'!$A$1:$G$113,2,0)</f>
        <v>0.02364*PET6</v>
      </c>
      <c r="G190" s="30" t="str">
        <f>+VLOOKUP(C186,'[3]Hoja1 (2)'!$A$1:$G$113,3,0)</f>
        <v>3.09*PET6</v>
      </c>
      <c r="H190" s="30" t="str">
        <f>+VLOOKUP(C186,'[3]Hoja1 (2)'!$A$1:$G$113,5,0)</f>
        <v>0.00181*PET6</v>
      </c>
    </row>
    <row r="191" spans="2:8" x14ac:dyDescent="0.25">
      <c r="B191" s="71" t="s">
        <v>83</v>
      </c>
      <c r="C191" s="72"/>
      <c r="D191" s="73"/>
      <c r="E191" s="40">
        <f>+VLOOKUP(C187,[4]Hoja1!$B$1:$F$24,3,0)</f>
        <v>0</v>
      </c>
      <c r="F191" s="40">
        <f>+VLOOKUP(C187,[4]Hoja1!$B$1:$F$24,4,0)</f>
        <v>0</v>
      </c>
      <c r="G191" s="40" t="str">
        <f>+VLOOKUP(C187,[4]Hoja1!$B$1:$F$24,5,0)</f>
        <v>N/A</v>
      </c>
      <c r="H191" s="40">
        <f>+VLOOKUP(C187,[4]Hoja1!$B$1:$F$24,2,0)</f>
        <v>0</v>
      </c>
    </row>
    <row r="193" spans="2:8" x14ac:dyDescent="0.25">
      <c r="B193" s="18" t="s">
        <v>129</v>
      </c>
    </row>
    <row r="195" spans="2:8" ht="14.4" thickBot="1" x14ac:dyDescent="0.3"/>
    <row r="196" spans="2:8" ht="16.2" thickBot="1" x14ac:dyDescent="0.3">
      <c r="B196" s="77" t="s">
        <v>106</v>
      </c>
      <c r="C196" s="78"/>
      <c r="D196" s="79"/>
      <c r="E196" s="21"/>
      <c r="F196" s="21"/>
      <c r="G196" s="21"/>
      <c r="H196" s="19"/>
    </row>
    <row r="197" spans="2:8" x14ac:dyDescent="0.25">
      <c r="B197" s="38" t="str">
        <f>Anternativa!C13</f>
        <v>IN001091-3 
(SS 93)</v>
      </c>
      <c r="C197" s="39"/>
      <c r="D197" s="39"/>
    </row>
    <row r="198" spans="2:8" ht="83.4" customHeight="1" x14ac:dyDescent="0.25">
      <c r="B198" s="23" t="s">
        <v>74</v>
      </c>
      <c r="C198" s="123" t="s">
        <v>136</v>
      </c>
      <c r="D198" s="124"/>
      <c r="E198" s="124"/>
      <c r="F198" s="124"/>
      <c r="G198" s="125"/>
    </row>
    <row r="199" spans="2:8" ht="26.4" x14ac:dyDescent="0.25">
      <c r="B199" s="23" t="s">
        <v>75</v>
      </c>
      <c r="C199" s="74" t="s">
        <v>76</v>
      </c>
      <c r="D199" s="130"/>
      <c r="E199" s="130"/>
      <c r="F199" s="130"/>
      <c r="G199" s="75"/>
      <c r="H199" s="116"/>
    </row>
    <row r="200" spans="2:8" ht="50.4" customHeight="1" x14ac:dyDescent="0.25">
      <c r="B200" s="23" t="s">
        <v>77</v>
      </c>
      <c r="C200" s="123" t="s">
        <v>138</v>
      </c>
      <c r="D200" s="124"/>
      <c r="E200" s="124"/>
      <c r="F200" s="124"/>
      <c r="G200" s="125"/>
    </row>
    <row r="201" spans="2:8" ht="26.4" x14ac:dyDescent="0.25">
      <c r="B201" s="24" t="s">
        <v>78</v>
      </c>
      <c r="C201" s="123" t="s">
        <v>139</v>
      </c>
      <c r="D201" s="124"/>
      <c r="E201" s="124"/>
      <c r="F201" s="124"/>
      <c r="G201" s="125"/>
    </row>
    <row r="202" spans="2:8" x14ac:dyDescent="0.25">
      <c r="B202" s="25" t="s">
        <v>79</v>
      </c>
      <c r="C202" s="126">
        <v>10200401</v>
      </c>
      <c r="D202" s="127"/>
    </row>
    <row r="203" spans="2:8" x14ac:dyDescent="0.25">
      <c r="B203" s="26" t="s">
        <v>80</v>
      </c>
      <c r="C203" s="76"/>
      <c r="D203" s="76"/>
    </row>
    <row r="204" spans="2:8" x14ac:dyDescent="0.25">
      <c r="B204" s="27"/>
      <c r="C204" s="27"/>
      <c r="D204" s="27"/>
    </row>
    <row r="205" spans="2:8" ht="14.4" x14ac:dyDescent="0.25">
      <c r="B205" s="69"/>
      <c r="C205" s="69"/>
      <c r="D205" s="69"/>
      <c r="E205" s="28" t="s">
        <v>47</v>
      </c>
      <c r="F205" s="28" t="s">
        <v>1</v>
      </c>
      <c r="G205" s="28" t="s">
        <v>2</v>
      </c>
      <c r="H205" s="29" t="s">
        <v>0</v>
      </c>
    </row>
    <row r="206" spans="2:8" x14ac:dyDescent="0.25">
      <c r="B206" s="70" t="s">
        <v>82</v>
      </c>
      <c r="C206" s="70"/>
      <c r="D206" s="70"/>
      <c r="E206" s="30" t="str">
        <f>+VLOOKUP(C202,'[3]Hoja1 (2)'!$A$1:$G$113,4,0)</f>
        <v>0.00676*PET6</v>
      </c>
      <c r="F206" s="30" t="str">
        <f>+VLOOKUP(C202,'[3]Hoja1 (2)'!$A$1:$G$113,2,0)</f>
        <v>0.02364*PET6</v>
      </c>
      <c r="G206" s="30" t="str">
        <f>+VLOOKUP(C202,'[3]Hoja1 (2)'!$A$1:$G$113,3,0)</f>
        <v>3.09*PET6</v>
      </c>
      <c r="H206" s="30" t="str">
        <f>+VLOOKUP(C202,'[3]Hoja1 (2)'!$A$1:$G$113,5,0)</f>
        <v>0.00181*PET6</v>
      </c>
    </row>
    <row r="207" spans="2:8" x14ac:dyDescent="0.25">
      <c r="B207" s="71" t="s">
        <v>83</v>
      </c>
      <c r="C207" s="72"/>
      <c r="D207" s="73"/>
      <c r="E207" s="40">
        <f>+VLOOKUP(C203,[4]Hoja1!$B$1:$F$24,3,0)</f>
        <v>0</v>
      </c>
      <c r="F207" s="40">
        <f>+VLOOKUP(C203,[4]Hoja1!$B$1:$F$24,4,0)</f>
        <v>0</v>
      </c>
      <c r="G207" s="40" t="str">
        <f>+VLOOKUP(C203,[4]Hoja1!$B$1:$F$24,5,0)</f>
        <v>N/A</v>
      </c>
      <c r="H207" s="40">
        <f>+VLOOKUP(C203,[4]Hoja1!$B$1:$F$24,2,0)</f>
        <v>0</v>
      </c>
    </row>
    <row r="212" spans="2:8" ht="14.4" thickBot="1" x14ac:dyDescent="0.3"/>
    <row r="213" spans="2:8" ht="16.2" thickBot="1" x14ac:dyDescent="0.3">
      <c r="B213" s="77" t="s">
        <v>73</v>
      </c>
      <c r="C213" s="78"/>
      <c r="D213" s="79"/>
      <c r="E213" s="21"/>
      <c r="F213" s="21"/>
      <c r="G213" s="21"/>
      <c r="H213" s="19"/>
    </row>
    <row r="214" spans="2:8" x14ac:dyDescent="0.25">
      <c r="B214" s="38" t="str">
        <f>Anternativa!C14</f>
        <v>IN001092-1 
(SS 94)</v>
      </c>
      <c r="C214" s="39"/>
      <c r="D214" s="39"/>
    </row>
    <row r="215" spans="2:8" ht="88.2" customHeight="1" x14ac:dyDescent="0.25">
      <c r="B215" s="23" t="s">
        <v>74</v>
      </c>
      <c r="C215" s="123" t="s">
        <v>136</v>
      </c>
      <c r="D215" s="124"/>
      <c r="E215" s="124"/>
      <c r="F215" s="124"/>
      <c r="G215" s="125"/>
    </row>
    <row r="216" spans="2:8" ht="26.4" x14ac:dyDescent="0.25">
      <c r="B216" s="23" t="s">
        <v>75</v>
      </c>
      <c r="C216" s="74" t="s">
        <v>76</v>
      </c>
      <c r="D216" s="130"/>
      <c r="E216" s="130"/>
      <c r="F216" s="130"/>
      <c r="G216" s="75"/>
    </row>
    <row r="217" spans="2:8" ht="45" customHeight="1" x14ac:dyDescent="0.25">
      <c r="B217" s="23" t="s">
        <v>77</v>
      </c>
      <c r="C217" s="123" t="s">
        <v>138</v>
      </c>
      <c r="D217" s="124"/>
      <c r="E217" s="124"/>
      <c r="F217" s="124"/>
      <c r="G217" s="125"/>
    </row>
    <row r="218" spans="2:8" ht="26.4" x14ac:dyDescent="0.25">
      <c r="B218" s="24" t="s">
        <v>78</v>
      </c>
      <c r="C218" s="123" t="s">
        <v>139</v>
      </c>
      <c r="D218" s="124"/>
      <c r="E218" s="124"/>
      <c r="F218" s="124"/>
      <c r="G218" s="125"/>
    </row>
    <row r="219" spans="2:8" x14ac:dyDescent="0.25">
      <c r="B219" s="25" t="s">
        <v>79</v>
      </c>
      <c r="C219" s="126">
        <v>10200401</v>
      </c>
      <c r="D219" s="127"/>
    </row>
    <row r="220" spans="2:8" x14ac:dyDescent="0.25">
      <c r="B220" s="26" t="s">
        <v>80</v>
      </c>
      <c r="C220" s="76"/>
      <c r="D220" s="76"/>
    </row>
    <row r="221" spans="2:8" x14ac:dyDescent="0.25">
      <c r="B221" s="27"/>
      <c r="C221" s="27"/>
      <c r="D221" s="27"/>
    </row>
    <row r="222" spans="2:8" ht="14.4" x14ac:dyDescent="0.25">
      <c r="B222" s="69"/>
      <c r="C222" s="69"/>
      <c r="D222" s="69"/>
      <c r="E222" s="28" t="s">
        <v>47</v>
      </c>
      <c r="F222" s="28" t="s">
        <v>1</v>
      </c>
      <c r="G222" s="28" t="s">
        <v>2</v>
      </c>
      <c r="H222" s="29" t="s">
        <v>0</v>
      </c>
    </row>
    <row r="223" spans="2:8" x14ac:dyDescent="0.25">
      <c r="B223" s="70" t="s">
        <v>82</v>
      </c>
      <c r="C223" s="70"/>
      <c r="D223" s="70"/>
      <c r="E223" s="30" t="str">
        <f>+VLOOKUP(C219,'[3]Hoja1 (2)'!$A$1:$G$113,4,0)</f>
        <v>0.00676*PET6</v>
      </c>
      <c r="F223" s="30" t="str">
        <f>+VLOOKUP(C219,'[3]Hoja1 (2)'!$A$1:$G$113,2,0)</f>
        <v>0.02364*PET6</v>
      </c>
      <c r="G223" s="30" t="str">
        <f>+VLOOKUP(C219,'[3]Hoja1 (2)'!$A$1:$G$113,3,0)</f>
        <v>3.09*PET6</v>
      </c>
      <c r="H223" s="30" t="str">
        <f>+VLOOKUP(C219,'[3]Hoja1 (2)'!$A$1:$G$113,5,0)</f>
        <v>0.00181*PET6</v>
      </c>
    </row>
    <row r="224" spans="2:8" x14ac:dyDescent="0.25">
      <c r="B224" s="71" t="s">
        <v>83</v>
      </c>
      <c r="C224" s="72"/>
      <c r="D224" s="73"/>
      <c r="E224" s="40">
        <f>+VLOOKUP(C220,[4]Hoja1!$B$1:$F$24,3,0)</f>
        <v>0</v>
      </c>
      <c r="F224" s="40">
        <f>+VLOOKUP(C220,[4]Hoja1!$B$1:$F$24,4,0)</f>
        <v>0</v>
      </c>
      <c r="G224" s="40" t="str">
        <f>+VLOOKUP(C220,[4]Hoja1!$B$1:$F$24,5,0)</f>
        <v>N/A</v>
      </c>
      <c r="H224" s="40">
        <f>+VLOOKUP(C220,[4]Hoja1!$B$1:$F$24,2,0)</f>
        <v>0</v>
      </c>
    </row>
    <row r="225" spans="2:8" ht="13.5" customHeight="1" x14ac:dyDescent="0.25">
      <c r="B225" s="33"/>
      <c r="C225" s="33"/>
      <c r="D225" s="33"/>
      <c r="E225" s="34"/>
      <c r="F225" s="32"/>
      <c r="G225" s="32"/>
      <c r="H225" s="32"/>
    </row>
    <row r="226" spans="2:8" ht="13.5" customHeight="1" x14ac:dyDescent="0.25">
      <c r="B226" s="33"/>
      <c r="C226" s="33"/>
      <c r="D226" s="33"/>
      <c r="E226" s="34"/>
      <c r="F226" s="32"/>
      <c r="G226" s="32"/>
      <c r="H226" s="32"/>
    </row>
    <row r="227" spans="2:8" ht="13.5" customHeight="1" x14ac:dyDescent="0.25">
      <c r="B227" s="33"/>
      <c r="C227" s="33"/>
      <c r="D227" s="33"/>
      <c r="E227" s="34"/>
      <c r="F227" s="32"/>
      <c r="G227" s="32"/>
      <c r="H227" s="32"/>
    </row>
    <row r="228" spans="2:8" ht="13.5" customHeight="1" x14ac:dyDescent="0.25">
      <c r="B228" s="33"/>
      <c r="C228" s="33"/>
      <c r="D228" s="33"/>
      <c r="E228" s="34"/>
      <c r="F228" s="32"/>
      <c r="G228" s="32"/>
      <c r="H228" s="32"/>
    </row>
    <row r="229" spans="2:8" ht="13.5" customHeight="1" x14ac:dyDescent="0.25">
      <c r="B229" s="33"/>
      <c r="C229" s="33"/>
      <c r="D229" s="33"/>
      <c r="E229" s="34"/>
      <c r="F229" s="32"/>
      <c r="G229" s="32"/>
      <c r="H229" s="32"/>
    </row>
    <row r="230" spans="2:8" ht="13.5" customHeight="1" x14ac:dyDescent="0.25">
      <c r="B230" s="33"/>
      <c r="C230" s="33"/>
      <c r="D230" s="33"/>
      <c r="E230" s="34"/>
      <c r="F230" s="32"/>
      <c r="G230" s="32"/>
      <c r="H230" s="32"/>
    </row>
    <row r="231" spans="2:8" ht="13.5" customHeight="1" x14ac:dyDescent="0.25">
      <c r="B231" s="33"/>
      <c r="C231" s="33"/>
      <c r="D231" s="33"/>
      <c r="E231" s="34"/>
      <c r="F231" s="32"/>
      <c r="G231" s="32"/>
      <c r="H231" s="32"/>
    </row>
    <row r="232" spans="2:8" ht="13.5" customHeight="1" x14ac:dyDescent="0.25">
      <c r="B232" s="33"/>
      <c r="C232" s="33"/>
      <c r="D232" s="33"/>
      <c r="E232" s="34"/>
      <c r="F232" s="32"/>
      <c r="G232" s="32"/>
      <c r="H232" s="32"/>
    </row>
    <row r="233" spans="2:8" ht="13.2" customHeight="1" x14ac:dyDescent="0.25">
      <c r="B233" s="33"/>
      <c r="C233" s="33"/>
      <c r="D233" s="33"/>
      <c r="E233" s="34"/>
      <c r="F233" s="32"/>
      <c r="G233" s="32"/>
      <c r="H233" s="32"/>
    </row>
    <row r="234" spans="2:8" ht="13.2" customHeight="1" x14ac:dyDescent="0.25">
      <c r="B234" s="33"/>
      <c r="C234" s="33"/>
      <c r="D234" s="33"/>
      <c r="E234" s="34"/>
      <c r="F234" s="32"/>
      <c r="G234" s="32"/>
      <c r="H234" s="32"/>
    </row>
    <row r="235" spans="2:8" ht="12" customHeight="1" x14ac:dyDescent="0.25">
      <c r="B235" s="80" t="s">
        <v>140</v>
      </c>
      <c r="C235" s="80"/>
      <c r="D235" s="21" t="str">
        <f>Anternativa!C3</f>
        <v>Expediente: DFZ-2018-2695-XV-LEY</v>
      </c>
      <c r="E235" s="21"/>
      <c r="F235" s="21"/>
      <c r="G235" s="21"/>
      <c r="H235" s="131"/>
    </row>
    <row r="236" spans="2:8" ht="12" customHeight="1" x14ac:dyDescent="0.25">
      <c r="B236" s="80"/>
      <c r="C236" s="80"/>
      <c r="D236" s="21"/>
      <c r="E236" s="21"/>
      <c r="F236" s="21"/>
      <c r="G236" s="21"/>
      <c r="H236" s="131"/>
    </row>
    <row r="239" spans="2:8" ht="14.4" thickBot="1" x14ac:dyDescent="0.3"/>
    <row r="240" spans="2:8" ht="16.2" thickBot="1" x14ac:dyDescent="0.3">
      <c r="B240" s="77" t="s">
        <v>107</v>
      </c>
      <c r="C240" s="78"/>
      <c r="D240" s="79"/>
      <c r="E240" s="21"/>
      <c r="F240" s="21"/>
      <c r="G240" s="21"/>
      <c r="H240" s="19"/>
    </row>
    <row r="241" spans="2:8" x14ac:dyDescent="0.25">
      <c r="B241" s="38" t="str">
        <f>Anternativa!C15</f>
        <v>IN001979-1 
(SS 87)</v>
      </c>
      <c r="C241" s="39"/>
      <c r="D241" s="39"/>
    </row>
    <row r="242" spans="2:8" ht="87" customHeight="1" x14ac:dyDescent="0.25">
      <c r="B242" s="23" t="s">
        <v>74</v>
      </c>
      <c r="C242" s="123" t="s">
        <v>136</v>
      </c>
      <c r="D242" s="124"/>
      <c r="E242" s="124"/>
      <c r="F242" s="124"/>
      <c r="G242" s="125"/>
    </row>
    <row r="243" spans="2:8" ht="26.4" x14ac:dyDescent="0.25">
      <c r="B243" s="23" t="s">
        <v>75</v>
      </c>
      <c r="C243" s="74" t="s">
        <v>76</v>
      </c>
      <c r="D243" s="130"/>
      <c r="E243" s="130"/>
      <c r="F243" s="130"/>
      <c r="G243" s="75"/>
    </row>
    <row r="244" spans="2:8" ht="46.8" customHeight="1" x14ac:dyDescent="0.25">
      <c r="B244" s="23" t="s">
        <v>77</v>
      </c>
      <c r="C244" s="123" t="s">
        <v>138</v>
      </c>
      <c r="D244" s="124"/>
      <c r="E244" s="124"/>
      <c r="F244" s="124"/>
      <c r="G244" s="125"/>
    </row>
    <row r="245" spans="2:8" ht="26.4" x14ac:dyDescent="0.25">
      <c r="B245" s="24" t="s">
        <v>78</v>
      </c>
      <c r="C245" s="123" t="s">
        <v>139</v>
      </c>
      <c r="D245" s="124"/>
      <c r="E245" s="124"/>
      <c r="F245" s="124"/>
      <c r="G245" s="125"/>
    </row>
    <row r="246" spans="2:8" x14ac:dyDescent="0.25">
      <c r="B246" s="25" t="s">
        <v>79</v>
      </c>
      <c r="C246" s="126">
        <v>10200401</v>
      </c>
      <c r="D246" s="127"/>
    </row>
    <row r="247" spans="2:8" x14ac:dyDescent="0.25">
      <c r="B247" s="26" t="s">
        <v>80</v>
      </c>
      <c r="C247" s="76"/>
      <c r="D247" s="76"/>
    </row>
    <row r="248" spans="2:8" x14ac:dyDescent="0.25">
      <c r="B248" s="27"/>
      <c r="C248" s="27"/>
      <c r="D248" s="27"/>
    </row>
    <row r="249" spans="2:8" ht="14.4" x14ac:dyDescent="0.25">
      <c r="B249" s="69"/>
      <c r="C249" s="69"/>
      <c r="D249" s="69"/>
      <c r="E249" s="28" t="s">
        <v>47</v>
      </c>
      <c r="F249" s="28" t="s">
        <v>1</v>
      </c>
      <c r="G249" s="28" t="s">
        <v>2</v>
      </c>
      <c r="H249" s="29" t="s">
        <v>0</v>
      </c>
    </row>
    <row r="250" spans="2:8" x14ac:dyDescent="0.25">
      <c r="B250" s="70" t="s">
        <v>82</v>
      </c>
      <c r="C250" s="70"/>
      <c r="D250" s="70"/>
      <c r="E250" s="30" t="str">
        <f>+VLOOKUP(C246,'[3]Hoja1 (2)'!$A$1:$G$113,4,0)</f>
        <v>0.00676*PET6</v>
      </c>
      <c r="F250" s="30" t="str">
        <f>+VLOOKUP(C246,'[3]Hoja1 (2)'!$A$1:$G$113,2,0)</f>
        <v>0.02364*PET6</v>
      </c>
      <c r="G250" s="30" t="str">
        <f>+VLOOKUP(C246,'[3]Hoja1 (2)'!$A$1:$G$113,3,0)</f>
        <v>3.09*PET6</v>
      </c>
      <c r="H250" s="30" t="str">
        <f>+VLOOKUP(C246,'[3]Hoja1 (2)'!$A$1:$G$113,5,0)</f>
        <v>0.00181*PET6</v>
      </c>
    </row>
    <row r="251" spans="2:8" x14ac:dyDescent="0.25">
      <c r="B251" s="71" t="s">
        <v>83</v>
      </c>
      <c r="C251" s="72"/>
      <c r="D251" s="73"/>
      <c r="E251" s="40">
        <f>+VLOOKUP(C247,[4]Hoja1!$B$1:$F$24,3,0)</f>
        <v>0</v>
      </c>
      <c r="F251" s="40">
        <f>+VLOOKUP(C247,[4]Hoja1!$B$1:$F$24,4,0)</f>
        <v>0</v>
      </c>
      <c r="G251" s="40" t="str">
        <f>+VLOOKUP(C247,[4]Hoja1!$B$1:$F$24,5,0)</f>
        <v>N/A</v>
      </c>
      <c r="H251" s="40">
        <f>+VLOOKUP(C247,[4]Hoja1!$B$1:$F$24,2,0)</f>
        <v>0</v>
      </c>
    </row>
    <row r="266" ht="25.5" customHeight="1" x14ac:dyDescent="0.25"/>
    <row r="273" ht="14.25" customHeight="1" x14ac:dyDescent="0.25"/>
  </sheetData>
  <mergeCells count="73">
    <mergeCell ref="C245:G245"/>
    <mergeCell ref="C244:G244"/>
    <mergeCell ref="C243:G243"/>
    <mergeCell ref="B177:C177"/>
    <mergeCell ref="B235:C235"/>
    <mergeCell ref="B236:C236"/>
    <mergeCell ref="C215:G215"/>
    <mergeCell ref="C218:G218"/>
    <mergeCell ref="C217:G217"/>
    <mergeCell ref="C216:G216"/>
    <mergeCell ref="C242:G242"/>
    <mergeCell ref="C153:G153"/>
    <mergeCell ref="C182:G182"/>
    <mergeCell ref="C185:G185"/>
    <mergeCell ref="C184:G184"/>
    <mergeCell ref="C183:G183"/>
    <mergeCell ref="C11:G11"/>
    <mergeCell ref="C12:G12"/>
    <mergeCell ref="C13:G13"/>
    <mergeCell ref="C14:G14"/>
    <mergeCell ref="B20:D20"/>
    <mergeCell ref="B7:C7"/>
    <mergeCell ref="B9:D9"/>
    <mergeCell ref="C16:D16"/>
    <mergeCell ref="B18:D18"/>
    <mergeCell ref="B19:D19"/>
    <mergeCell ref="B149:D149"/>
    <mergeCell ref="B135:D135"/>
    <mergeCell ref="C141:D141"/>
    <mergeCell ref="C142:D142"/>
    <mergeCell ref="B144:D144"/>
    <mergeCell ref="B145:D145"/>
    <mergeCell ref="B146:D146"/>
    <mergeCell ref="C137:G137"/>
    <mergeCell ref="C140:G140"/>
    <mergeCell ref="C139:G139"/>
    <mergeCell ref="C138:G138"/>
    <mergeCell ref="C155:D155"/>
    <mergeCell ref="C156:D156"/>
    <mergeCell ref="B158:D158"/>
    <mergeCell ref="B159:D159"/>
    <mergeCell ref="B160:D160"/>
    <mergeCell ref="B180:D180"/>
    <mergeCell ref="C151:G151"/>
    <mergeCell ref="C152:G152"/>
    <mergeCell ref="C154:G154"/>
    <mergeCell ref="C186:D186"/>
    <mergeCell ref="C187:D187"/>
    <mergeCell ref="B189:D189"/>
    <mergeCell ref="B190:D190"/>
    <mergeCell ref="B191:D191"/>
    <mergeCell ref="B196:D196"/>
    <mergeCell ref="C198:G198"/>
    <mergeCell ref="C199:G199"/>
    <mergeCell ref="C246:D246"/>
    <mergeCell ref="C247:D247"/>
    <mergeCell ref="C202:D202"/>
    <mergeCell ref="C203:D203"/>
    <mergeCell ref="B205:D205"/>
    <mergeCell ref="B206:D206"/>
    <mergeCell ref="B207:D207"/>
    <mergeCell ref="B213:D213"/>
    <mergeCell ref="C201:G201"/>
    <mergeCell ref="C200:G200"/>
    <mergeCell ref="B249:D249"/>
    <mergeCell ref="B250:D250"/>
    <mergeCell ref="B251:D251"/>
    <mergeCell ref="C219:D219"/>
    <mergeCell ref="C220:D220"/>
    <mergeCell ref="B222:D222"/>
    <mergeCell ref="B223:D223"/>
    <mergeCell ref="B224:D224"/>
    <mergeCell ref="B240:D240"/>
  </mergeCells>
  <dataValidations disablePrompts="1" count="2">
    <dataValidation type="list" allowBlank="1" showInputMessage="1" showErrorMessage="1" sqref="C15:D15 C141:D141 C155:D155 C186:D186 C202:D202 C219:D219 C246:D246">
      <formula1>$A$23:$A$134</formula1>
    </dataValidation>
    <dataValidation type="list" allowBlank="1" showInputMessage="1" showErrorMessage="1" sqref="C16 C142 C156 C187 C203 C220 C247">
      <formula1>$B$23:$B$45</formula1>
    </dataValidation>
  </dataValidations>
  <pageMargins left="0" right="0" top="0" bottom="0" header="0.31496062992125984" footer="0.31496062992125984"/>
  <pageSetup scale="60" orientation="portrait" verticalDpi="0"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fY7Kpt7bjZ+bWYqr5L6PypjxcTbqlkzMfHlKhQj55gs=</DigestValue>
    </Reference>
    <Reference Type="http://www.w3.org/2000/09/xmldsig#Object" URI="#idOfficeObject">
      <DigestMethod Algorithm="http://www.w3.org/2001/04/xmlenc#sha256"/>
      <DigestValue>n7/X7VfUry7PH876l6whY0jnl9/saPkFrsUhcrTKybE=</DigestValue>
    </Reference>
    <Reference Type="http://uri.etsi.org/01903#SignedProperties" URI="#idSignedProperties">
      <Transforms>
        <Transform Algorithm="http://www.w3.org/TR/2001/REC-xml-c14n-20010315"/>
      </Transforms>
      <DigestMethod Algorithm="http://www.w3.org/2001/04/xmlenc#sha256"/>
      <DigestValue>rRNdGEjd9zNtDT1LfqPoMalG9NN9UwLpj1txossKh+0=</DigestValue>
    </Reference>
    <Reference Type="http://www.w3.org/2000/09/xmldsig#Object" URI="#idValidSigLnImg">
      <DigestMethod Algorithm="http://www.w3.org/2001/04/xmlenc#sha256"/>
      <DigestValue>f7bNob1vd7qPn+LBdd3ub2/t3LYTIJ0dDyHPNWMO3rk=</DigestValue>
    </Reference>
    <Reference Type="http://www.w3.org/2000/09/xmldsig#Object" URI="#idInvalidSigLnImg">
      <DigestMethod Algorithm="http://www.w3.org/2001/04/xmlenc#sha256"/>
      <DigestValue>sEX2tmZJLpT0YnPpYL1T3OOuVsWX7GwebKvalGq9GUk=</DigestValue>
    </Reference>
  </SignedInfo>
  <SignatureValue>fJ0TuUCKKIEuBLxffFqk4yxqAGFtj6daM4Rv9h2xCRqbJ4CNCmASczz1R3FTeuD4uSSOBz3T+dH+
bCaa1xreg0ltxZoi5ZzwmOE4oY7L745RPvoet89S0we7dtguujiwV90xM9BMRjZaldWDGr0GsN4r
WU6JiHUdIGEAYp5JMzWeCAzQ2pnbPLgi7F4rTSi0rXkeqClU7swJLR0qengFbTcD1vJPq/nMX8TO
XF9dskZ1dbTL4hX7N20E0ILSDv6Oa8QYr1d2PFFQxD166B6K8NNgOjOswmalqEYiXRwdwqSF0C6q
BigI7TROExjGYez8owHN9hdYgFeZpPkTWqUt4Q==</SignatureValue>
  <KeyInfo>
    <X509Data>
      <X509Certificate>MIIH8DCCBtigAwIBAgIIOwZAFJ31xBkwDQYJKoZIhvcNAQELBQAwgdAxCzAJBgNVBAYTAkNMMRQwEgYDVQQKDAtFLVNpZ24gUy5BLjE8MDoGA1UECwwzVGVybWlub3MgZGUgdXNvIGVuIHd3dy5lc2lnbi1sYS5jb20vYWN1ZXJkb3RlcmNlcm9zMUkwRwYDVQQDDEBFU2lnbiBDbGFzcyAzIEZpcm1hIEVsZWN0cm9uaWNhIEF2YW56YWRhIHBhcmEgRXN0YWRvIGRlIENoaWxlIENBMSIwIAYJKoZIhvcNAQkBFhNlLXNpZ25AZXNpZ24tbGEuY29tMB4XDTE4MDMyMTE4MDYwMFoXDTE5MDMyMTE4MDYwMFowggEkMQswCQYDVQQGEwJDTDEtMCsGA1UECAwkTUVUUk9QT0xJVEFOQSAtIFJFR0lPTiBNRVRST1BPTElUQU5BMREwDwYDVQQHDAhzYW50aWFnbzEsMCoGA1UECgwjU3VwZXJpbnRlbmRlbmNpYSBkZWwgTWVkaW8gQW1iaWVudGUxPDA6BgNVBAsMM1Rlcm1pbm9zIGRlIHVzbyBlbiB3d3cuZXNpZ24tbGEuY29tL2FjdWVyZG90ZXJjZXJvczEYMBYGA1UEDAwPUHJvZmVzaW9uYWwgREZaMSMwIQYDVQQDDBp2aWN0b3IgaHVnbyBkZWxnYWRvIHNlZ3VyYTEoMCYGCSqGSIb3DQEJARYZdmljdG9yLmRlbGdhZG9Ac21hLmdvYi5jbDCCASIwDQYJKoZIhvcNAQEBBQADggEPADCCAQoCggEBANx+fDi9Fq/X137vAMYdntiHgpfN4jYH6aJ2crdlovxoMxVQlByoIi7mQAZ4snBYJ7eweCxx7tfldLt7A04xYAUybWcFoWpYyGgULZDGIFL9EPW86asCRWF/eB6HuewOmsppNYnJ2CDl+/aBqA41fMMtm5UgzDW8sgpjyaTtBvU4xGlCN0I+gNL0ePtStv9xLKj9Eb4jD4j95hUJETYiCL8Afu/sOd5ESiwOWusdjQJa+zqwPN5KrZ33Jf0LRI/9rNP1EOdKDAWO/DKNb6gQGYo2AzjLWkcMQ/cSGGTXGbrHrhQrD76uy3hBprSkOAdFMpFZsMK5+ZggEy9Hqutfa10CAwEAAaOCA3UwggNxMIGFBggrBgEFBQcBAQR5MHcwTwYIKwYBBQUHMAKGQ2h0dHA6Ly9wa2kuZXNpZ24tbGEuY29tL2NhY2VydHMvcGtpQ2xhc3MzRkVBcGFyYUVzdGFkb2RlQ2hpbGVDQS5jcnQwJAYIKwYBBQUHMAGGGGh0dHA6Ly9vY3NwLmVzaWduLWxhLmNvbTAdBgNVHQ4EFgQUK/jXZ7oZPL+pk4xQhWwkwcvhAdcwDAYDVR0TAQH/BAIwADAfBgNVHSMEGDAWgBT8COI9NvdXI9KI4wRwsVxd6r5zkjCCAcYGA1UdIASCAb0wggG5MIIBtQYMKwYBBAGCymoBBAEDMIIBozCCAXYGCCsGAQUFBwICMIIBaB6CAWQAQwBlAHIAdABpAGYAaQBjAGEAZABvACAAcABhAHIAYQAgAGYAaQByAG0AYQAgAGUAbABlAGMAdAByAG8AbgBpAGMAYQAgAGEAdgBhAG4AegBhAGQAYQAuACAAUABTAEMAIABhAGMAcgBlAGQAaQB0AGEAZABvACAAcABvAHIAIABSAGUAcwBvAGwAdQBjAGkAbwBuACAARQB4AGUAbgB0AGEAIABkAGUAIABsAGEAIABTAHUAYgBzAGUAYwByAGUAdABhAHIAaQBhACAAZABlACAARQBjAG8AbgBvAG0AaQBhACAAZABpAHMAcABvAG4AaQBiAGwAZQAgAGUAbgAgAGgAdAB0AHAAcwA6AC8ALwB3AHcAdwAuAGUAcwBpAGcAbgAtAGwAYQAuAGMAbwBtAC8AcgBlAHAAbwBzAGkAdABvAHIAaQBvAC8AYQBjAHIAZQBkAGkAdABhAGMAaQBvAG4ALzAnBggrBgEFBQcCARYbaHR0cDovL3d3dy5lc2lnbi1sYS5jb20vY3BzMFYGA1UdHwRPME0wS6BJoEeGRWh0dHA6Ly9wa2kuZXNpZ24tbGEuY29tL2NybC9wa2lDbGFzczNGRUFwYXJhRXN0YWRvZGVDaGlsZS9lbmR1c2VyLmNybDAOBgNVHQ8BAf8EBAMCBeAwHQYDVR0lBBYwFAYIKwYBBQUHAwIGCCsGAQUFBwMEMCMGA1UdEQQcMBqgGAYIKwYBBAHBAQGgDBYKMTU1MTgxMjMtMDAjBgNVHRIEHDAaoBgGCCsGAQQBwQECoAwWCjk5NTUxNzQwLUswDQYJKoZIhvcNAQELBQADggEBAIH6veytpFqdMPRM4meoHfQWo7IyHmQCS/9OQYW5mUH7Jm7FEl+G+CT/ZowkYXgMLtAfy1PeQzCgSZ+6iqxmzo0M0wzwzrtJZWruXXfPeaafjI42Pb9S8u0KBqBPKJkZVKEQDZp4t87IosxDhg3fMnnu5jwoZCzJ1FJPne7KULkUD9BWPbu9ishH7aNmR7yXMMTXDuS3l+rwcDQakjwqSp3tPtetklQrj8gYr27mFTxCSyKOK1DcguvLpT/ushCT8QC1AtJF2JUMoMsoc887wbLdPVVbjmUW3I/+xCzYGa6NWOY5gmbz+qmSCNXbwgsEkqdNjCQ335nSYvT1IDWlaW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kVw2G5iKzGOvvfvhnspuyl+m1B0tNKlx4Xc38+4Ck2U=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R1PpSZn047f+3quK3FsFdh3Vn/R4gBaYguoP5xOi+Io=</DigestValue>
      </Reference>
      <Reference URI="/xl/drawings/drawing2.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5U9uy9CHlzRjZY85FvTVseZG4XmWo+JB+z5MW8CeCXc=</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HGKu34ielWfs4b6s028iPzyLvuubGA1H/jCalPh8HBA=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xyAq9Sn9fyVfGJLOSSi4uxl06Ey9kmRSR3cEPQDMKeY=</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mgIsbTVrpvgtWS1WJ8bHsKxontg5Myxp3nG+dxzNKbo=</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Uo1AFMlwkGF3+sVvOXDKxg8CyR7Tk21TEEz/KwJFVkE=</DigestValue>
      </Reference>
      <Reference URI="/xl/externalLinks/externalLink3.xml?ContentType=application/vnd.openxmlformats-officedocument.spreadsheetml.externalLink+xml">
        <DigestMethod Algorithm="http://www.w3.org/2001/04/xmlenc#sha256"/>
        <DigestValue>h01NKrvdAqDxEga6lnaHROoMjTzoeUB6dhwI6aYIH6Q=</DigestValue>
      </Reference>
      <Reference URI="/xl/externalLinks/externalLink4.xml?ContentType=application/vnd.openxmlformats-officedocument.spreadsheetml.externalLink+xml">
        <DigestMethod Algorithm="http://www.w3.org/2001/04/xmlenc#sha256"/>
        <DigestValue>WT5orfBxAQ/BUaIqqlQOOA1Iviv1pX3RKGXgRx6ChkM=</DigestValue>
      </Reference>
      <Reference URI="/xl/media/image1.emf?ContentType=image/x-emf">
        <DigestMethod Algorithm="http://www.w3.org/2001/04/xmlenc#sha256"/>
        <DigestValue>M58fPwmw0e1mdt1vhkaWDiDtRZMQbsZppg5BxtoCnvI=</DigestValue>
      </Reference>
      <Reference URI="/xl/media/image2.emf?ContentType=image/x-emf">
        <DigestMethod Algorithm="http://www.w3.org/2001/04/xmlenc#sha256"/>
        <DigestValue>ABCS+9QX7nDX0ORCR9LU46EZBElRlm0zOpZbEiQMfak=</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YlRo3apmSE/vFxKp6ZugMbStyrG9Q/WeP93XaujwmuM=</DigestValue>
      </Reference>
      <Reference URI="/xl/printerSettings/printerSettings2.bin?ContentType=application/vnd.openxmlformats-officedocument.spreadsheetml.printerSettings">
        <DigestMethod Algorithm="http://www.w3.org/2001/04/xmlenc#sha256"/>
        <DigestValue>YlRo3apmSE/vFxKp6ZugMbStyrG9Q/WeP93XaujwmuM=</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K+wpzcDNTicKald0D1xbKa+GATfTx3X7D1qzwLtzon0=</DigestValue>
      </Reference>
      <Reference URI="/xl/styles.xml?ContentType=application/vnd.openxmlformats-officedocument.spreadsheetml.styles+xml">
        <DigestMethod Algorithm="http://www.w3.org/2001/04/xmlenc#sha256"/>
        <DigestValue>wNfcLgKOJUKq/RDDgqjb1W/c5xLDdAcVfZssvW8ta2M=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WNAic033Ds9AUmCpNBvGlVHjPEpSx9U3U/7ZXbqdDuI=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k3TnKO/NrVvpmCXho8nQAQ9wlc+oOTgSWfUZ2uprg7k=</DigestValue>
      </Reference>
      <Reference URI="/xl/worksheets/sheet2.xml?ContentType=application/vnd.openxmlformats-officedocument.spreadsheetml.worksheet+xml">
        <DigestMethod Algorithm="http://www.w3.org/2001/04/xmlenc#sha256"/>
        <DigestValue>unLbEHqi6jquL0SOKMoxlSEwkndFH/5zY34/ux9cAmk=</DigestValue>
      </Reference>
      <Reference URI="/xl/worksheets/sheet3.xml?ContentType=application/vnd.openxmlformats-officedocument.spreadsheetml.worksheet+xml">
        <DigestMethod Algorithm="http://www.w3.org/2001/04/xmlenc#sha256"/>
        <DigestValue>CswFXUollGQD43msrUWlJBpHxMn91b8tPo+eDzz0uTc=</DigestValue>
      </Reference>
    </Manifest>
    <SignatureProperties>
      <SignatureProperty Id="idSignatureTime" Target="#idPackageSignature">
        <mdssi:SignatureTime xmlns:mdssi="http://schemas.openxmlformats.org/package/2006/digital-signature">
          <mdssi:Format>YYYY-MM-DDThh:mm:ssTZD</mdssi:Format>
          <mdssi:Value>2018-12-19T17:24:44Z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CA///////////////////////////////////gDP//////////////////////////////////4Az//////////////////////////////////+AQ///////////////////////////////////gDP//////////////////////////////////4MD//////////////////////////////////+AA///////////////////////////////////gC///////////////////////////////////4Ar//////////////////////////////////+AF///////////////////////////////////gJf//////////////////////////////////4PL//////////////////////////////////+CG///////////////////////////////////gBP//////////////////////////////////4JH//////////////////////////////////+Cy///////////////////////////////////glP//////////////////////////////////4Ef//////////////////////////////////+Av///////////////////////////////////guv//////////////////////////////////4Fz//////////////////////////////////+Do///////////////////////////////////gHv//////////////////////////////////4KL//////////////////////////////////+A3///////////////////////////////////g2v//////////////////////////////////4F///////////////////////////////////+Bf///////////////////////////////////gpf//////////////////////////////////4Nf//////////////////////////////////+CE///////////////////////////////////gJ///////////////////////////////////4Oj//////////////////////////////////+DW///////////////////////////////////gAP//////////////////////////////////4Gb//////////////////////////////////+C6///////////////////////////////////gq///////////////////////////////////4FX//////////////////////////////////+DY///////////////////////////////////g2P//////////////////////////////////4Ov//////////////////////////////////+Bf///////////////////////////////////gd///////////////////////////////////4G3//////////////////////////////////+Bm///////////////////////////////////g+///////////////////////////////////4Bz//////////////////////////////////+CK///////////////////////////////////gXf//////////////////////////////////4Hb//////////////////////////////////+Dr///////////////////////////////////gNv//////////////////////////////////4A///////////////////////////////////+C2///////////////////////////////////gZ///////////////////////////////////4Kf//////////////////////////////////+CI///////////////////////////////////gF///////////////////////////////////4C///////////////////////////////////+Dh///////////////////////////////////gbv//////////////////////////////////4Fb//////////////////////////////////+A4///////////////////////////////////ga///////////////////////////////////4AD//////////////////////////////////+AH///////////////////////////////////g6v//////////////////////////////////4PX//////////////////////////////////+CS///////////////////////////////////gtP//////////////////////////////////4OT//////////////////////////////////+Bx///////////////////////////////////g1///////////////////////////////////4Ln//////////////////////////////////+DX///////////////////////////////////gN///////////////////////////////////4EX//////////////////////////////////+C////////////////////////////////////gZP//////////////////////////////////4In//////////////////////////////////+B7///////////////////////////////////gnf//////////////////////////////////4CX//////////////////////////////////+AA///////////////////////////////////gAf//////////////////////////////////4AP//////////////////////////////////+AC///////////////////////////////////gAf//////////////////////////////////4P///////////////////////////////////+D////////////////////////////////////g////////////////////////////////////4P///////////////////////////////////+D////////////////////////////////////gk///////////////////////////////////4AD//////////////////////////////////+AA///////////////////////////////////gAP//////////////////////////////////4AD//////////////////////////////////+AA///////////////////////////////////gAP//////////////////////////////////4AD//////////////////////////////////+AA///////////////////////////////////gAP//////////////////////////////////4AD//////////////////////////////////+AA///////////////////////////////////gAP//////////////////////////////////4AD//////////////////////////////////+AA///////////////////////////////////gAP//////////////////////////////////4AD//////////////////////////////////+AA///////////////////////////////////gAP//////////////////////////////////4AD//////////////////////////////////+AA///////////////////////////////////gAP//////////////////////////////////4AD//////////////////////////////////+AA///////////////////////////////////gAP//////////////////////////////////4AD//////////////////////////////////+AA///////////////////////////////////gAP//////////////////////////////////4AD//////////////////////////////////+AA///////////////////////////////////gAP//////////////////////////////////4AD//////////////////////////////////+AA///////////////////////////////////gAF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AA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QA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AA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EA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QA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QA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AA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A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A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A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A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A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A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A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A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A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A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A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A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A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QA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A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A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A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A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A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A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A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A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A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A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A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A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A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A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A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AA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EA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QA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A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EA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QA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AA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EA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QA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AA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EA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QA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AA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EA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QA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AA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EA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QA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AA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EA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QA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AA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EA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QA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AA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EA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QA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AA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EA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QA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AA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EA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QA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AA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EA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QA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AA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EA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2018-12-19T17:24:44Z</xd:SigningTime>
          <xd:SigningCertificate>
            <xd:Cert>
              <xd:CertDigest>
                <DigestMethod Algorithm="http://www.w3.org/2001/04/xmlenc#sha256"/>
                <DigestValue>nzvktvrB4hsTJVxbtYLw05EG2OES46lVhlg5nFTFVas=</DigestValue>
              </xd:CertDigest>
              <xd:IssuerSerial>
                <X509IssuerName>E=e-sign@esign-la.com, CN=ESign Class 3 Firma Electronica Avanzada para Estado de Chile CA, OU=Terminos de uso en www.esign-la.com/acuerdoterceros, O=E-Sign S.A., C=CL</X509IssuerName>
                <X509SerialNumber>4253157355391665177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4jCCA8qgAwIBAgIIZgOErnAOzgkwDQYJKoZIhvcNAQELBQAwgYExCzAJBgNVBAYTAkNMMRQwEgYDVQQKDAtFLVNpZ24gUy5BLjE5MDcGA1UECwwwVGVybXMgb2YgdXNlIGF0IHd3dy5lc2lnbi1sYS5jb20vYWN1ZXJkb3RlcmNlcm9zMSEwHwYDVQQDDBhFc2lnbiBDQSBDbGFzcyAzIFJvb3QgQ0EwHhcNMTcxMjI4MTcyOTEwWhcNMjQxMjI4MTcyOTEwWjCB0DELMAkGA1UEBhMCQ0wxFDASBgNVBAoMC0UtU2lnbiBTLkEuMTwwOgYDVQQLDDNUZXJtaW5vcyBkZSB1c28gZW4gd3d3LmVzaWduLWxhLmNvbS9hY3VlcmRvdGVyY2Vyb3MxSTBHBgNVBAMMQEVTaWduIENsYXNzIDMgRmlybWEgRWxlY3Ryb25pY2EgQXZhbnphZGEgcGFyYSBFc3RhZG8gZGUgQ2hpbGUgQ0ExIjAgBgkqhkiG9w0BCQEWE2Utc2lnbkBlc2lnbi1sYS5jb20wggEiMA0GCSqGSIb3DQEBAQUAA4IBDwAwggEKAoIBAQCfuJodfmPCoGcmtHs1bMC/LGhGMYWdR1E94uGN6bV7ZdCjg2MY77ctWr71oxTiuj37/0ADs0y4UDXd8wNd3qubXVAOJylQ34juZUplkeJ71RAI3dNz0QrMPvxqcuZtHXEmp1kXan7Y/fFsGLbD4Bd6EERYTmSxo6JmPo9NTdgQ+u2rG+aR2VQIugnNsRxMFSA7ensRxTiFQKTkjZG9u+K9/r+S10/fJWWFvG88ggqVXN3FhyV4IL2EOMXOS7CdbvubY/MLy6uKc0znWU9OaB+nKRCaMSHZ6SvekAnvEAuhvoxqja3vROy+FFUCyRTOt66175Hc+dSRISvElmr8Ok/xAgMBAAGjggELMIIBBzBqBggrBgEFBQcBAQReMFwwNAYIKwYBBQUHMAKGKGh0dHA6Ly9wa2kuZXNpZ24tbGEuY29tL2NhY2VydHMvcmNhMy5jcnQwJAYIKwYBBQUHMAGGGGh0dHA6Ly9vY3NwLmVzaWduLWxhLmNvbTAdBgNVHQ4EFgQU/AjiPTb3VyPSiOMEcLFcXeq+c5IwEgYDVR0TAQH/BAgwBgEB/wIBADAfBgNVHSMEGDAWgBQjyPG9IVIOwfHL+NGh1BycQErSzTA1BgNVHR8ELjAsMCqgKKAmhiRodHRwOi8vcGtpLmVzaWduLWxhLmNvbS9jcmwvcmNhMy5jcmwwDgYDVR0PAQH/BAQDAgEGMA0GCSqGSIb3DQEBCwUAA4IBAQBoR14wE8v/gEXph0NRDJknoVZbNvJAg1ZN7V7ByfPQXPp3xlDW+808QbkD1YqMfxB5vrE1qU3hSGgzi82BDXFl/0Dq2lQJwYyjLsag1jvKNQzu23hRkwYzTxTFu3pVx2Jx/PHKMTfztY9XcGUTG6VRRN3+iihZKql/cGosKptXeHDgqCg/ow/VVyU5fUhppGL3I4qeG1NvSL+h2Sa1RdanyhuAGDREk1PzbEPjNSfcHpfe4NnWMjOmseH+Jk7yRpE3r2PVoXJrX3/XjAr8WlzWaR/nPGnTqAj3Sq7bmM/3ASMKtejvViPB8b+CVV4KphaAxao2t9hXdv2+mqSuT2nI</xd:EncapsulatedX509Certificate>
            <xd:EncapsulatedX509Certificate>MIIDyDCCArCgAwIBAgIICIKJxK2VZFswDQYJKoZIhvcNAQELBQAwgYExCzAJBgNVBAYTAkNMMRQwEgYDVQQKDAtFLVNpZ24gUy5BLjE5MDcGA1UECwwwVGVybXMgb2YgdXNlIGF0IHd3dy5lc2lnbi1sYS5jb20vYWN1ZXJkb3RlcmNlcm9zMSEwHwYDVQQDDBhFc2lnbiBDQSBDbGFzcyAzIFJvb3QgQ0EwHhcNMTMwOTEyMjMzMDE5WhcNMzMwOTEyMjMzMDE5WjCBgTELMAkGA1UEBhMCQ0wxFDASBgNVBAoMC0UtU2lnbiBTLkEuMTkwNwYDVQQLDDBUZXJtcyBvZiB1c2UgYXQgd3d3LmVzaWduLWxhLmNvbS9hY3VlcmRvdGVyY2Vyb3MxITAfBgNVBAMMGEVzaWduIENBIENsYXNzIDMgUm9vdCBDQTCCASIwDQYJKoZIhvcNAQEBBQADggEPADCCAQoCggEBAIQeNIhv6C28fWJF9FqCBCk2oZin7ngHVnXzVBt1XgQpC8F93xO/AiCs9JdqC82JzLg3cquygtfjxxHpTVyDaSTVxfJ+V299SyaEeMcvk6Kt13nUomE7rmjpM7xLImuC8vAqaN8gsey7fHsSsTTOQ69Bs/UOHVIE8TelN/wLh8uymi6RHxrqEXSts+AtPTUbke8R/A58w5xY/6fj3RvQQDmBmVLmHuCpF91c+5WH2JlX60PlNbjeyJJfbT0mlsLCBEOtgRaH/4mK1MI9gTNpyVC40DVjz2OLpB6xnvK2h0X09BL4eMuUwOsiArnhYyNDQFU/HNrlEIogEgSgvwIThvMCAwEAAaNCMEAwHQYDVR0OBBYEFCPI8b0hUg7B8cv40aHUHJxAStLNMA8GA1UdEwEB/wQFMAMBAf8wDgYDVR0PAQH/BAQDAgEGMA0GCSqGSIb3DQEBCwUAA4IBAQB0E5ZK+xPsySksUP5noXTbzKaGwxw7SGQwrpJndZ2ZaD3aeSrub5T9bwe11PblFVjz+dSdKrhSqTE9bVqhro8bAqaXHLYIXJ5uYKgjxREbhI5cyaq/4DbfDBQgrTZozMQ1jvhlX206wrrJnbWNGrBsHBuhtu7ZYs6/50mLQOl9jCXxY2u4XgezvHa5NbW0oSSODuwio9DhkU9NsICWzZYMhPvsFtRnUAUb0AdhRWgs7qxBJBezEZojZwr8ki7xirvcgsXGH5ZyeOLim2WMI0obQM29apxVDKZ7NlQY7TsdTKNm2113Ry+KaxiCvwbnSOzGR6GeNd9wr9vC4XKryECP</xd:EncapsulatedX509Certificate>
          </xd:CertificateValues>
        </xd:UnsignedSignatureProperties>
      </xd:UnsignedProperties>
    </xd:QualifyingProperties>
  </Object>
  <Object Id="idValidSigLnImg">AQAAAGwAAAAAAAAAAAAAAD8BAACfAAAAAAAAAAAAAAAULAAADRYAACBFTUYAAAEAd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NABqM2XDtD7lw7QVNABAQAAAKh70g4AAAAAUGiXDtD7lw7QVNABoG+XDgAAAABQaJcOBMSIagMAAAAMxIhqAQAAABDCNhr4IMFqfbqEamQxKACAAWZ1DVxhdd9bYXVkMSgAZAEAAARlxXQEZcV0SDnZDgAIAAAAAgAAAAAAAIQxKACXbMV0AAAAAAAAAAC4MigABgAAAKwyKAAGAAAAAAAAAAAAAACsMigAvDEoAJrsxHQAAAAAAAIAAAAAKAAGAAAArDIoAAYAAABMEsZ0AAAAAAAAAACsMigABgAAAAAAAADoMSgAQDDEdAAAAAAAAgAArDIo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AAAAAAAAAAAAAAAAAAAAAAAAAAAAAAAAAAAAAAAAAAAAAAAAAAAAAAAAAAAAAD0DgAAAAACAAAAaOsoAOAV9Q5Zzfhp4BX1DgAAAAACAAAAAAAAAAEAAAB80PRp2BX1DgEAAADQ2PRpfOsoAMTF+GngFfUOfND0aUQW9Q6I6ygAFor2adgV9Q6g6ygA9Wv1aUQW9Q4AAAAABGXFdARlxXS46ygAAAgAAAACAAAAAAAA3OsoAJdsxXQAAAAAAAAAABLtKAAHAAAABO0oAAcAAAAAAAAAAAAAAATtKAAU7CgAmuzEdAAAAAAAAgAAAAAoAAcAAAAE7SgABwAAAEwSxnQAAAAAAAAAAATtKAAHAAAAAAAAAEDsKABAMMR0AAAAAAACAAAE7Sg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AAAAAAAAAAAAAAAAAAAAAAAAAAAAAAAAAAAAAAAAAAAAAAAAAAAAAAAAAAAAAAAAAAAAACgA03SJataeCE4inghORq2WahhiDQYw5c0aPAWGDhIWIS8iAIoBCK0oANysKABgbZcOIA0AhKCvKAAVrpZqIA0AhAAAAAAYYg0GOM4NBoyuKADkTcFqPgWGDgAAAADkTcFqIA0AADwFhg4BAAAAAAAAAAcAAAA8BYYOAAAAAAAAAAAQrSgA30yIaiAAAAD/////AAAAAAAAAAAVAAAAAAAAAHAAAAABAAAAAQAAACQAAAAkAAAAEAAAAAAAAAAAAA0GOM4NBgGtAQAAAAAAMRMKj9CtKADQrSgAqJiWagAAAAAAsCgAGGINBriYlmoxEwqP4OX0DpCtKABWOWJ1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gP//////////////////////////////////wAz//////////////////////////////////8AM///////////////////////////////////AEP//////////////////////////////////wAz//////////////////////////////////8DA///////////////////////////////////AAP//////////////////////////////////wAv//////////////////////////////////8AK///////////////////////////////////ABf//////////////////////////////////wCX//////////////////////////////////8Dy///////////////////////////////////Ahv//////////////////////////////////wAT//////////////////////////////////8CR///////////////////////////////////Asv//////////////////////////////////wJT//////////////////////////////////8BH///////////////////////////////////AL///////////////////////////////////wLr//////////////////////////////////8Bc///////////////////////////////////A6P//////////////////////////////////wB7//////////////////////////////////8Ci///////////////////////////////////AN///////////////////////////////////wNr//////////////////////////////////8Bf///////////////////////////////////AX///////////////////////////////////wKX//////////////////////////////////8DX///////////////////////////////////AhP//////////////////////////////////wCf//////////////////////////////////8Do///////////////////////////////////A1v//////////////////////////////////wAD//////////////////////////////////8Bm///////////////////////////////////Auv//////////////////////////////////wKv//////////////////////////////////8BV///////////////////////////////////A2P//////////////////////////////////wNj//////////////////////////////////8Dr///////////////////////////////////AX///////////////////////////////////wHf//////////////////////////////////8Bt///////////////////////////////////AZv//////////////////////////////////wPv//////////////////////////////////8Ac///////////////////////////////////Aiv//////////////////////////////////wF3//////////////////////////////////8B2///////////////////////////////////A6///////////////////////////////////wDb//////////////////////////////////8AP///////////////////////////////////Atv//////////////////////////////////wGf//////////////////////////////////8Cn///////////////////////////////////AiP//////////////////////////////////wBf//////////////////////////////////8Av///////////////////////////////////A4f//////////////////////////////////wG7//////////////////////////////////8BW///////////////////////////////////AOP//////////////////////////////////wGv//////////////////////////////////8AA///////////////////////////////////AB///////////////////////////////////wOr//////////////////////////////////8D1///////////////////////////////////Akv//////////////////////////////////wLT//////////////////////////////////8Dk///////////////////////////////////Acf//////////////////////////////////wNf//////////////////////////////////8C5///////////////////////////////////A1///////////////////////////////////wDf//////////////////////////////////8BF///////////////////////////////////Av///////////////////////////////////wGT//////////////////////////////////8CJ///////////////////////////////////Ae///////////////////////////////////wJ3//////////////////////////////////8Al///////////////////////////////////AAP//////////////////////////////////wAH//////////////////////////////////8AD///////////////////////////////////AAv//////////////////////////////////wAH//////////////////////////////////8D////////////////////////////////////A////////////////////////////////////wP///////////////////////////////////8D////////////////////////////////////A////////////////////////////////////wJP//////////////////////////////////8AA///////////////////////////////////AAP//////////////////////////////////wAD//////////////////////////////////8AA///////////////////////////////////AAP//////////////////////////////////wAD//////////////////////////////////8AA///////////////////////////////////AAP//////////////////////////////////wAD//////////////////////////////////8AA///////////////////////////////////AAP//////////////////////////////////wAD//////////////////////////////////8AA///////////////////////////////////AAP//////////////////////////////////wAD//////////////////////////////////8AA///////////////////////////////////AAP//////////////////////////////////wAD//////////////////////////////////8AA///////////////////////////////////AAP//////////////////////////////////wAD//////////////////////////////////8AA///////////////////////////////////AAP//////////////////////////////////wAD//////////////////////////////////8AA///////////////////////////////////AAP//////////////////////////////////wAD//////////////////////////////////8AA///////////////////////////////////AAP//////////////////////////////////wAD//////////////////////////////////8AA///////////////////////////////////AAF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AABAQEBAQEBAQEBAQEBAQEBAQEBAQEBAQEBARojGYumUkCUT38BAQEBAQEBAQEBAQEBAQEBAQEBAQEBAQEBAQEBAQEBAQEBAQEBAQEBAQEBAQEBAQEBAQEBAQEBAQEBAQEBAQEBAQEBAQEBAQEBAQEBAQEBAQEBAQEBAQEBAQEBAQEBAQEBAQEBAQEBAQEBAQEBAQEBAQEBAQEBAQEBAQEBAQEBAQEBAQEBAQEBAQEBAQEBAQEBAQEBAQEBAQEBAQEBAQEBAQEBAQEBAQEBAQEBAQH//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f//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A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H//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f//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A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H//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f//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A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H//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f//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A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H//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f//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A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H//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f//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AABAQEBAQEBYOI7AQEBAQEBAQEBAQEBAQEBAQEBAQGaseB5AQEBuAEBAQEBAQEBAQE3AQEBAQEBAQEBAQEBAQEBAQEBAQEBAQEBAQEBAQEBAQEBAQEBAQEBAQEBAQEBAQEBAQEBAQEBAQEBAQEBAQEBAQEBAQEBAQEBAQEBAQEBAQEBAQEBAQEBAQEBAQEBAQEBAQEBAQEBAQEBAQEBAQEBAQEBAQEBAQEBAQEBAQEBAQEBAQEBAQEBAQEBAQEBAQEBAQEBAQEBAQEBAQEBAQEBAQH//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f//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AABAQEBAQEBAQEBAQFa4DkBAQEBAQEBAQEBAQEBAQEBAQEBAQEP6MYBAQEBAQEBAQFRAQEBAQEBAQEBAQEBAQEBAQEBAQEBAQEBAQEBAQEBAQEBAQEBAQEBAQEBAQEBAQEBAQEBAQEBAQEBAQEBAQEBAQEBAQEBAQEBAQEBAQEBAQEBAQEBAQEBAQEBAQEBAQEBAQEBAQEBAQEBAQEBAQEBAQEBAQEBAQEBAQEBAQEBAQEBAQEBAQEBAQEBAQEBAQEBAQEBAQEBAQEBAQEBAQEBAQH//wEBAQEBAQEBAQEBAQECMOQ/AQEBAQEBAQEBAQEBAQEBAQEBAVYBmsF2AQEBAQEBAecBAQEBAQEBAQEBAQEBAQEBAQEBAQEBAQEBAQEBAQEBAQEBAQEBAQEBAQEBAQEBAQEBAQEBAQEBAQEBAQEBAQEBAQEBAQEBAQEBAQEBAQEBAQEBAQEBAQEBAQEBAQEBAQEBAQEBAQEBAQEBAQEBAQEBAQEBAQEBAQEBAQEBAQEBAQEBAQEBAQEBAQEBAQEBAQEBAQEBAQEBAQEBAQEBAQEBAf//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A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H//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f//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A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H//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f//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H//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f//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8BAQEBAQEBAQEBAQEBAQEBAQEBAQEBAQEBAQEBAQEBAQEBLwEaCyV7AQEBAQEBAQEGAQFBFUQBAQEBAQEB33MeAQEBAQEBAQEBAQEBAQEBAQEBAQEBAQEBAQEBAQEBAQEBAQEBAQEBAQEBAQEBAQEBAQEBAQEBAQEBAQEBAQEBAQEBAQEBAQEBAQEBAQEBAQEBAQEBAQEBAQEBAQEBAQEBAQEBAQEBAQEBAQEBAQEBAQEBAQEBAQEBAQEBAQEBAQEBAQEBAQEBAQEBAQEBAQEBAQH//wEBAQEBAQEBAQEBAQEBAQEBAQEBAQEBAQEBAQEBAQEBAQE3AQEBJKTHUgEBAQEBAXIBAQHOpHUBAQEBAQEBAWtlCXsBAQEBAQEBAQEBAQEBAQEBAQEBAQEBAQEBAQEBAQEBAQEBAQEBAQEBAQEBAQEBAQEBAQEBAQEBAQEBAQEBAQEBAQEBAQEBAQEBAQEBAQEBAQEBAQEBAQEBAQEBAQEBAQEBAQEBAQEBAQEBAQEBAQEBAQEBAQEBAQEBAQEBAQEBAQEBAQEBAQEBAQEBAQEBAf//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H//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f//AQEBAQEBAQEBAQEBAQEBAQEBAQEBAQEBAQEBAQEBAQEBXAEBAQEBAQEBAQEBAQG94ws/AQEBAQE4slkBAQEBAQEBAQEBAQEBQZKvaQEBAQEBAQEBAQEBAQEBAQEBAQEBAQEBAQEBAQEBAQEBAQEBAQEBAQEBAQEBAQEBAQEBAQEBAQEBAQEBAQEBAQEBAQEBAQEBAQEBAQEBAQEBAQEBAQEBAQEBAQEBAQEBAQEBAQEBAQEBAQEBAQEBAQEBAQEBAQEBAQEBAQEBAQEBAQEBAQEB//8BAQEBAQEBAQEBAQEBAQEBAQEBAQEBAQEBAQEBAQEBAVJ9AQEBAQEBAQEBAQEBAQFeAcbBc3UBAQFZpDgBAQEBAQEBAQEBAQEBAbpHJagBAQEBAQEBAQEBAQEBAQEBAQEBAQEBAQEBAQEBAQEBAQEBAQEBAQEBAQEBAQEBAQEBAQEBAQEBAQEBAQEBAQEBAQEBAQEBAQEBAQEBAQEBAQEBAQEBAQEBAQEBAQEBAQEBAQEBAQEBAQEBAQEBAQEBAQEBAQEBAQEBAQEBAQEBAQEBAQH//wEBAQEBAQEBAQEBAQEBAQEBAQEBAQEBAQEBAQEBAQEBhOEBAQEBAQEBAQEBAQEBAUwBAQFKzy8aAQHO4gIBAQEBAQEBAQEBAQEBAQEBP35LAQEBAQEBAQEBAQEBAQEBAQEBAQEBAQEBAQEBAQEBAQEBAQEBAQEBAQEBAQEBAQEBAQEBAQEBAQEBAQEBAQEBAQEBAQEBAQEBAQEBAQEBAQEBAQEBAQEBAQEBAQEBAQEBAQEBAQEBAQEBAQEBAQEBAQEBAQEBAQEBAQEBAQEBAQEBAf//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H//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f//AQEBAQEBAQEBAQEBAQEBAQEBAQEBAQEBAQEBAQEBAZaBAQEBAQEBAQEBAQEBAQEBNwEBAQEBAQEBAQEBAQFsAFbfAQEBAQEBAQEBAQEBAQEBAQEBAQHXSA+bAQEBAQEBAQEBAQEB1NIBAQEBAQEBAQEBAQEBAQEBAQEBAQEBAQEBAQEBAQEBAQEBAQEBAQEBAQEBAQEBAQEBAQEBAQEBAQEBAQEBAQEBAQEBAQEBAQEBAQEBAQEBAQEBAQEBAQEBAQEBAQEBAQEBAQEBAQEBAQEB//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H//wEBAQEBAQEBAQEBAQEBAQEBAQEBAQEBAQEBAQEBAQGJAQEBAQEBAQEBAQEBAQEBATcBAQEBAQEBAQEBAWICkIVHlAEkN5FgAQEBAQEBAQEBAQEBAQEBAQEBAQFKI2NwAQEBAXK+AQEBAU4KAQEBAQEBAQEBAQEBAQEBAQEBAQEBAQEBAQEBAQEBAQEBAQEBAQEBAQEBAQEBAQEBAQEBAQEBAQEBAQEBAQEBAQEBAQEBAQEBAQEBAQEBAQEBAQEBAQEBAQEBAQEBAQEBAQEBAQEBAf//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H//wEBAQEBAQEBAQEBAQEBAQEBAQEBAQEBAQEBAQEBAQ6GAQEBAQEBAQEBAQEBAQEBIa0BAQEBAQEBAQEBATEBAXErAbqkAQEBAQEBAoRqqp8BAQEBAQEBAQEBAQEBAQEBAZY8EIN+rgEBAQEBWX4BAQEBAQEBAQEBAQEBAQEBAQEBAQEBAQEBAQEBAQEBAQEBAQEBAQEBAQEBAQEBAQEBAQEBAQEBAQEBAQEBAQEBAQEBAQEBAQEBAQEBAQEBAQEBAQEBAQEBAQEBAQEBAQEBAQEBAf//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8BAQEBAQEBAQEBAQEBAQEBAQEBAQEBAQEBAQEBAQFDAQEBAQEBAQEBAQEBAQEBAYw2AQEBAQEBAQEBAayjAQEBwQEBATzaAQEBAQEBYwYGYHZ+V6MBAQEBAQEBAQEBAarXAQEBAQEBLa2cewEBzwEBAQEBAQEBAQEBAQEBAQEBAQEBAQEBAQEBAQEBAQEBAQEBAQEBAQEBAQEBAQEBAQEBAQEBAQEBAQEBAQEBAQEBAQEBAQEBAQEBAQEBAQEBAQEBAQEBAQEBAQEBAQEBAQEBAQH//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f//AQEBAQEBAQEBAQEBAQEBAQEBAQEBAQEBAQEBAQEhfQEBAQEBAQEBAQEBAQEBAQGMNgEBAQEBAQEBAQEqLQEBAWIBAQEBxxUBAQF/DwEBAQEXAQEBAQIKYpWuAQEBAW8BAQEBAQEBAQEBAQEBdJC7AQEBAQFfAQEBAQEBAQEBAQEBAQEBAQEBAQEBAQEBAQEBAQEBAQEBAQEBAQEBAQEBAQEBAQEBAQEBAQEBAQEBAQEBAQEBAQEBAQEBAQEBAQEBAQEBAQEBAQEBAQEBAQEBAQEB//8BAQEBAQEBAQEBAQEBAQEBAQEBAQEBAQEBAQEBAYcnAQEBAQEBAQEBAQEBAQEBAYw2AQEBAQEBAQEBATp1AQEBVwEBAQFWEzUBAV++AQEBASc2AQEBAQE/MaTeZSk/hgEBAQEBAQEBAQEBAQEBAQ/PFAEBAXMBAQEBAQEBAQEBAQEBAQEBAQEBAQEBAQEBAQEBAQEBAQEBAQEBAQEBAQEBAQEBAQEBAQEBAQEBAQEBAQEBAQEBAQEBAQEBAQEBAQEBAQEBAQEBAQEBAQEBAQEBAQH//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f//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H//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f//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H//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f//AQEBAQEBAQEBAQEBAQEBAQEBAQEBAQEBAQEBAaQBAQEBAQEBAQEBAQEBAQEBAQGMNgEBAQEBAQEBAQG/1wEBAXuxAQGUWAEBAQEBLk5/Co8BAX4BTAEBAQEBxYNGPAEBZRYBAQEBAQEBAcEBAQEBAQHYclQsOAEBAQEBAQEBAWylhgEBAQEBAQEBAQEBAQEBAQEBAQEBAQEBAQEBAQEBAQEBAQEBAQEBAQEBAQEBAQEBAQEBAQEBAQEBAQEBAQEBAQEBAQEBAQEBAQEBAQEBAQEB//8BAQEBAQEBAQEBAQEBAQEBAQEBAQEBAQEBAQFbuQEBAQEBAQEBAQEBAQEBAQEBAYw2AQEBAQEBAQEBAQ/UAQEBAc4BAYhnAQEBAQEBVwIBAQEBVgExAQEBAQFdS0OcAQGu1QEBAQEBAQFsKgEBAQEBAdYBAU0PVp04AQEBAQEBAQEFfYMBAQEBAQEBAQEBAQEBAQEBAQEBAQEBAQEBAQEBAQEBAQEBAQEBAQEBAQEBAQEBAQEBAQEBAQEBAQEBAQEBAQEBAQEBAQEBAQEBAQEBAQH//wEBAQEBAQEBAQEBAQEBAQEBAQEBAQEBAQEBAUirAQEBAQEBAQEBAQEBAQEBAQEBjDYBAQEBAQEBAQEBAQEBAQEBAQEBAQEBAQEBAQEDUQEBAQE60qcBAQEBOTR/AJIBAa3IlAEBAQEBAZHOAQEBAQEB0wEBAQEBdpA6YyEBAQEBAQEBdq+VEAEBAQEBAQEBAQEBAQEBAQEBAQEBAQEBAQEBAQEBAQEBAQEBAQEBAQEBAQEBAQEBAQEBAQEBAQEBAQEBAQEBAQEBAQEBAQEBAQEBAf//AQEBAQEBAQEBAQEBAQEBAQEBAQEBAQEBAQEBXAEBAQEBAQEBAQEBAQEBAQEBAQFxNgEBAQEBAQEBAQEBAQEBAQEBAQEBAQEBAQEBAQGzewEBAc+KKgEBAQFGWQHQMwFBcwF9AQEBAQEB0QEBAQEBAa4iUgEBAQEBAQFSFlM6WwF7AwEBAdKOegUBAQEBAQEBAQEBAQEBAQEBAQEBAQEBAQEBAQEBAQEBAQEBAQEBAQEBAQEBAQEBAQEBAQEBAQEBAQEBAQEBAQEBAQEBAQEBAQEB//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H//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f//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H//wEBAQEBAQEBAQEBAQEBAQEBAQEBAQEBAQEBYQEBAQEBAQEBAQEBAQEBAQEBAQEBppIBAQEBAQEBAQEBAQEBAQEBAb5EAQEBAQEBAQEBAQGmgQE/N2gBAVJzAQEBAQEBAQEBAQEBabgGWQEBAQEBATEBARY4AQEBAQEBAQEBAcMBAQEBAQEBAQEBAQFSgpkPqAVRhAEBAQEBAQEBAQEBAQEBAQEBAQEBAQEBAQEBAQEBAQEBAQEBAQEBAQEBAQEBAQEBAQEBAQEBAQEBAQEBAQEBAf//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8BAQEBAQEBAQEBAQEBAQEBAQEBAQEBAQEBXlkBAQEBAQEBAQEBAQEBAQEBAQEBAUkJAQEBAQEBAQEBAQEBAQEBAQEBAQEBAQEBAQEBAb0/p7W/F8DBJl7CYsNqkcMvUCUJLIQBAQEBAQEBAQEBAUCDAQEBlAEBAQEBAQEBAVEQAQEBAQEBAQEBAQEBAQEBAQEBASE0vGF2AQEBAQEBAQEBAQEBAQEBAQEBAQEBAQEBAQEBAQEBAQEBAQEBAQEBAQEBAQEBAQEBAQEBAQEBAQEBAQH//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f//AQEBAQEBAQEBAQEBAQEBAQEBAQEBAQEBBI4BAQEBAQEBAQEBAQEBAQEBAQEBAQEBNwEBAQEBAQEBAQEBAQEBAQEBAQEBAQEBAQEBAQEBAQEBrQEAAQFsowEBAQEBAQEBAQEBAQEBAQEBAQEBAQFdAQEBAbkBAQEBAQEBAQ2EAQEBAQEBAQEBAQEBAQEBAQEBAQEBAQEBAY4scQ+vo7oBAQEBAQEBAQEBAQEBAQEBAQEBAQEBAQEBAQEBAQEBAQEBAQEBAQEBAQEBAQEBAQEBAQEB//8BAQEBAQEBAQEBAQEBAQEBAQEBAQEBAQFXGAEBAQEBAQEBAQEBAQEBAQEBAQEBAQFvAQEBAQEBAQEBAQEBAQEBAQEBAQEBAQEBAQEBAQEBAQG2HbcBARs4AQEBAQEBAQEBAQEBAQEBAQEBAQEBAbgBAQEBnQEBAQEBAQEBLwEBAQEBAQEBAQEBAQEBAQEBAQEBAQEBAQEBAYecAQF/TnNIUgEBAQEBAQEBAQEBAQEBAQEBAQEBAQEBAQEBAQEBAQEBAQEBAQEBAQEBAQEBAQEBAQH//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f//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H//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f//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H//wEBAQEBAQEBAQEBAQEBAQEBAQEBAQGeAQEBAQEBAQEBAQEBAQEBAQEBAQEBAQEBATRgAQEBAQEBAQEBAQEBAQEBAQEBAQEBAQEBAQEBAQEBAQEBn2+gAQEBAQEBAQEBAQEBAQEBAQEBAQEBAQFcAQEBAQEBRwEBAQEBAU8BAQEBAQEBAQEBAQEBAQEBAQEBAQEBAQEBAQE7oY8BAQEBAQEBAQEBAQEBAQEBAQEBAQEBAQEBAYpIfqIBAQEBAQEBAQEBAQEBAQEBAQEBAQEBAQEBAf//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8BAQEBAQEBAQEBAQEBAQEBAQEBAQFzigEBAQEBAQEBAQEBAQEBAQEBAQEBAQEBAQGLjAEBAQEBAQEBAQEBAQEBAQEBAQEBAQEBAQEBAQEBAQEBAQEASgEBAQEBAQEBAQEBAQEBAQEBAQEBAQGNjgEBAQEBAUcBAQEBAY+QAQEBAQEBAQEBAQEBAQEBAQEBAQEBAQFmkZI4AQEBAQEBAQEBAQEBAQEBAQEBAQEBAQEBAQEBAQEBAQEBAQEOk5RZAQEBAQEBAQEBAQEBAQEBAQEBAQH//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f//AQEBAQEBAQEBAQEBAQEBAQEBAQF/gAEBAQEBAQEBAQEBAQEBAQEBAQEBAQEBAQEBgS0BAQEBAQEBAQEBAQEBAQEBAQEBAQEBAQEBAQEBAQEBAQEBIhEBAQEBAQEBAQEBAQEBAQEBAQEBAQEBgjkBAQEBAQEUdgEBAQF0bAEBAQEBAQEBAQEBAQEBAQEBAR0GJSABAQEBAQEBAQEBAQEBAQEBAQEBAQEBAQEBAQEBAQEBAQEBAQEBAQEBAQEBAQGDKQEBAQEBAQEBAQEBAQEBAQEB//8BAQEBAQEBAQEBAQEBAQEBAQEBAX0hAQEBAQEBAQEBAQEBAQEBAQEBAQEBAQEBAQEdWAEBAQEBAQEBAQEBAQEBAQEBAQEBAQEBAQEBAQEBAQEBAQEAMAEBAQEBAQEBAQEBAQEBAQEBAQEBAQF+UgEBAQEBAVt8AQEBASUgAQEBAQEBAQEBAQEBAQEBbVFXcQEBAQEBAQEBAQEBAQEBAQEBAQEBAQEBAQEBAQEBAQEBAQEBAQEBAQEBAQEBAQEBASB8AQEBAQEBAQEBAQEBAQEBAQH//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f//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H//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f//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H//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f//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H//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f//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H//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f//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H//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L//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D8dp8ITXccvedrmGHna///AAAAAGl1floAAJzJKABIAmF1AAAAAPhR0AHwyCgAaPNqdQAAAAAAAENoYXJVcHBlclcAAvx2rwhNd9zJKAAAAAAASMkoAIABZnUNXGF131thdUjJKABkAQAABGXFdARlxXQwY9UBAAgAAAACAAAAAAAAaMkoAJdsxXQAAAAAAAAAAKLKKAAJAAAAkMooAAkAAAAAAAAAAAAAAJDKKACgySgAmuzEdAAAAAAAAgAAAAAoAAkAAACQyigACQAAAEwSxnQAAAAAAAAAAJDKKAAJAAAAAAAAAMzJKABAMMR0AAAAAAACAACQyigACQAAAGR2AAgAAAAAJQAAAAwAAAADAAAAGAAAAAwAAAAAAAACEgAAAAwAAAABAAAAHgAAABgAAAALAAAAYQAAADUBAAByAAAAJQAAAAwAAAADAAAAVAAAAMAAAAAMAAAAYQAAAIcAAABxAAAAAQAAAKsKDUJyHA1CDAAAAGEAAAATAAAATAAAAAAAAAAAAAAAAAAAAP//////////dAAAAFYAaQBjAHQAbwByACAASAB1AGcAbwAgAEQAZQBsAGcAYQBkAG8AAAAIAAAAAwAAAAYAAAAEAAAACAAAAAUAAAAEAAAACQAAAAcAAAAIAAAACA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MAAAAYAAAADAAAAAAAAAISAAAADAAAAAEAAAAeAAAAGAAAAAsAAAB2AAAANQEAAIcAAAAlAAAADAAAAAMAAABUAAAALAEAAAwAAAB2AAAA2wAAAIYAAAABAAAAqwoNQnIcDUIMAAAAdgAAACUAAABMAAAAAAAAAAAAAAAAAAAA//////////+YAAAAUAByAG8AZgBlAHMAaQBvAG4AYQBsACAARABpAHYAaQBzAGkA8wBuACAAZABlACAARgBpAHMAYwBhAGwAaQB6AGEAYwBpAPMAbgAA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w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Object Id="idInvalidSigLnImg">AQAAAGwAAAAAAAAAAAAAAD8BAACfAAAAAAAAAAAAAAAULAAADRYAACBFTUYAAAEAZ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x2nwhNdxy952uYYedr//8AAAAAaXV+WgAAnMkoAEgCYXUAAAAA+FHQAfDIKABo82p1AAAAAAAAQ2hhclVwcGVyVwAC/HavCE133MkoAAAAAABIySgAgAFmdQ1cYXXfW2F1SMkoAGQBAAAEZcV0BGXFdDBj1QEACAAAAAIAAAAAAABoySgAl2zFdAAAAAAAAAAAosooAAkAAACQyigACQAAAAAAAAAAAAAAkMooAKDJKACa7MR0AAAAAAACAAAAACgACQAAAJDKKAAJAAAATBLGdAAAAAAAAAAAkMooAAkAAAAAAAAAzMkoAEAwxHQAAAAAAAIAAJDKKAAJAAAAZHYACAAAAAAlAAAADAAAAAEAAAAYAAAADAAAAP8AAAISAAAADAAAAAEAAAAeAAAAGAAAACoAAAAFAAAAhQAAABYAAAAlAAAADAAAAAEAAABUAAAAqAAAACsAAAAFAAAAgwAAABUAAAABAAAAqwoNQnIcDUIrAAAABQAAAA8AAABMAAAAAAAAAAAAAAAAAAAA//////////9sAAAARgBpAHIAbQBhACAAbgBvACAAdgDhAGwAaQBkAGEAK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PQOAAAAAAIAAABo6ygA4BX1DlnN+GngFfUOAAAAAAIAAAAAAAAAAQAAAHzQ9GnYFfUOAQAAANDY9Gl86ygAxMX4aeAV9Q580PRpRBb1DojrKAAWivZp2BX1DqDrKAD1a/VpRBb1DgAAAAAEZcV0BGXFdLjrKAAACAAAAAIAAAAAAADc6ygAl2zFdAAAAAAAAAAAEu0oAAcAAAAE7SgABwAAAAAAAAAAAAAABO0oABTsKACa7MR0AAAAAAACAAAAACgABwAAAATtKAAHAAAATBLGdAAAAAAAAAAABO0oAAcAAAAAAAAAQOwoAEAwxHQAAAAAAAIAAATtK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NABqM2XDtD7lw7QVNABAQAAAKh70g4AAAAAUGiXDtD7lw7QVNABoG+XDgAAAABQaJcOBMSIagMAAAAMxIhqAQAAABDCNhr4IMFqfbqEamQxKACAAWZ1DVxhdd9bYXVkMSgAZAEAAARlxXQEZcV0SDnZDgAIAAAAAgAAAAAAAIQxKACXbMV0AAAAAAAAAAC4MigABgAAAKwyKAAGAAAAAAAAAAAAAACsMigAvDEoAJrsxHQAAAAAAAIAAAAAKAAGAAAArDIoAAYAAABMEsZ0AAAAAAAAAACsMigABgAAAAAAAADoMSgAQDDEdAAAAAAAAgAArDIo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AAAAAAAAAAAAAAAAAAAAAAAAAAAAAAAAAAAAAAAAAAAAAAAAAAAAAAAAAAAAAAAAAAAAAANBvhM8Q4Do2F13CHfalcTAWIAAAAAMOXNGnSuKABHFiEjIgCKAeYj32o0rSgAAAAAABhiDQZ0rigAJIiAEnytKAB2I99qUwBlAGcAbwBlACAAVQBJAAAAAACSI99qTK4oAOEAAAD0rCgAzsCXavCE7A7hAAAAAQAAABZN8Q4AACgAccCXagQAAAAFAAAAAAAAAAAAAAAAAAAAFk3xDgCvKADCIt9qEPdECwQAAAAYYg0GAAAAAOYi32oAAAAAAABlAGcAbwBlACAAVQBJAAAACgjQrSgA0K0oAOEAAABsrSgAAAAAAPhM8Q4AAAAAAQAAAAAAAACQrSgAVjlidW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ID//////////////////////////////////8AM///////////////////////////////////ADP//////////////////////////////////wBD//////////////////////////////////8AM///////////////////////////////////AwP//////////////////////////////////wAD//////////////////////////////////8AL///////////////////////////////////ACv//////////////////////////////////wAX//////////////////////////////////8Al///////////////////////////////////A8v//////////////////////////////////wIb//////////////////////////////////8AE///////////////////////////////////Akf//////////////////////////////////wLL//////////////////////////////////8CU///////////////////////////////////AR///////////////////////////////////wC///////////////////////////////////8C6///////////////////////////////////AXP//////////////////////////////////wOj//////////////////////////////////8Ae///////////////////////////////////Aov//////////////////////////////////wDf//////////////////////////////////8Da///////////////////////////////////AX///////////////////////////////////wF///////////////////////////////////8Cl///////////////////////////////////A1///////////////////////////////////wIT//////////////////////////////////8An///////////////////////////////////A6P//////////////////////////////////wNb//////////////////////////////////8AA///////////////////////////////////AZv//////////////////////////////////wLr//////////////////////////////////8Cr///////////////////////////////////AVf//////////////////////////////////wNj//////////////////////////////////8DY///////////////////////////////////A6///////////////////////////////////wF///////////////////////////////////8B3///////////////////////////////////Abf//////////////////////////////////wGb//////////////////////////////////8D7///////////////////////////////////AHP//////////////////////////////////wIr//////////////////////////////////8Bd///////////////////////////////////Adv//////////////////////////////////wOv//////////////////////////////////8A2///////////////////////////////////AD///////////////////////////////////wLb//////////////////////////////////8Bn///////////////////////////////////Ap///////////////////////////////////wIj//////////////////////////////////8AX///////////////////////////////////AL///////////////////////////////////wOH//////////////////////////////////8Bu///////////////////////////////////AVv//////////////////////////////////wDj//////////////////////////////////8Br///////////////////////////////////AAP//////////////////////////////////wAf//////////////////////////////////8Dq///////////////////////////////////A9f//////////////////////////////////wJL//////////////////////////////////8C0///////////////////////////////////A5P//////////////////////////////////wHH//////////////////////////////////8DX///////////////////////////////////Auf//////////////////////////////////wNf//////////////////////////////////8A3///////////////////////////////////ARf//////////////////////////////////wL///////////////////////////////////8Bk///////////////////////////////////Aif//////////////////////////////////wHv//////////////////////////////////8Cd///////////////////////////////////AJf//////////////////////////////////wAD//////////////////////////////////8AB///////////////////////////////////AA///////////////////////////////////wAL//////////////////////////////////8AB///////////////////////////////////A////////////////////////////////////wP///////////////////////////////////8D////////////////////////////////////A////////////////////////////////////wP///////////////////////////////////8CT///////////////////////////////////AAP//////////////////////////////////wAD//////////////////////////////////8AA///////////////////////////////////AAP//////////////////////////////////wAD//////////////////////////////////8AA///////////////////////////////////AAP//////////////////////////////////wAD//////////////////////////////////8AA///////////////////////////////////AAP//////////////////////////////////wAD//////////////////////////////////8AA///////////////////////////////////AAP//////////////////////////////////wAD//////////////////////////////////8AA///////////////////////////////////AAP//////////////////////////////////wAD//////////////////////////////////8AA///////////////////////////////////AAP//////////////////////////////////wAD//////////////////////////////////8AA///////////////////////////////////AAP//////////////////////////////////wAD//////////////////////////////////8AA///////////////////////////////////AAP//////////////////////////////////wAD//////////////////////////////////8AA///////////////////////////////////AAP//////////////////////////////////wAD//////////////////////////////////8AA///////////////////////////////////AAP//////////////////////////////////wAB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AAAQEBAQEBAQEBAQEBAQEBAQEBAQEBAQEBAQEaIxmLplJAlE9/AQEBAQEBAQEBAQEBAQEBAQEBAQEBAQEBAQEBAQEBAQEBAQEBAQEBAQEBAQEBAQEBAQEBAQEBAQEBAQEBAQEBAQEBAQEBAQEBAQEBAQEBAQEBAQEBAQEBAQEBAQEBAQEBAQEBAQEBAQEBAQEBAQEBAQEBAQEBAQEBAQEBAQEBAQEBAQEBAQEBAQEBAQEBAQEBAQEBAQEBAQEBAQEBAQEBAQEBAQEBAQEBAQEBAQEB//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H//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A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H//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A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H//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A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H//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A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H//wEBAcEgAQEBAQEBAQEBAQEBAQEBAQEBAQEBAQEBAQEBAQEBAQE/KwEBAQEBAQEBawkBAQEBAQEBAQEBAQEBAQEBAQEBAQEBAQEBAQEBAQEBAQEBAQEBAQEBAQEBAQEBAQEBAQEBAQEBAQEBAQEBAQEBAQEBAQEBAQEBAQEBAQEBAQEBAQEBAQEBAQEBAQEBAQEBAQEBAQEBAQEBAQEBAQEBAQEBAQEBAQEBAQEBAQEBAQEBAQEBAQEBAQEBAQEBAQEBAQEBAQEBAQEBAQEBAQEBAQA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8BAQEBRE+jAQEBAQEBAQEBAQEBAQEBAQEBAUrqM4QBAQEBAQEBr2kBAQEBAQEBAdK7AQEBAQEBAQEBAQEBAQEBAQEBAQEBAQEBAQEBAQEBAQEBAQEBAQEBAQEBAQEBAQEBAQEBAQEBAQEBAQEBAQEBAQEBAQEBAQEBAQEBAQEBAQEBAQEBAQEBAQEBAQEBAQEBAQEBAQEBAQEBAQEBAQEBAQEBAQEBAQEBAQEBAQEBAQEBAQEBAQEBAQEBAQEBAQEBAQEBAQEBAQEBAQEBAQEBAQH//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AA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H//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AAAQEBAQEBAQEBAQEBWuA5AQEBAQEBAQEBAQEBAQEBAQEBAQEBD+jGAQEBAQEBAQEBUQEBAQEBAQEBAQEBAQEBAQEBAQEBAQEBAQEBAQEBAQEBAQEBAQEBAQEBAQEBAQEBAQEBAQEBAQEBAQEBAQEBAQEBAQEBAQEBAQEBAQEBAQEBAQEBAQEBAQEBAQEBAQEBAQEBAQEBAQEBAQEBAQEBAQEBAQEBAQEBAQEBAQEBAQEBAQEBAQEBAQEBAQEBAQEBAQEBAQEBAQEBAQEBAQEBAQEB//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H//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A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H//wEBAQEBAQEBAQEBAQEBAQEBAQEBAUUPciABAQEBAQEBAQEBERMBAQEBAQE4w6Y+xcMBAQEBAQEBAQEBAQEBAQEBAQEBAQEBAQEBAQEBAQEBAQEBAQEBAQEBAQEBAQEBAQEBAQEBAQEBAQEBAQEBAQEBAQEBAQEBAQEBAQEBAQEBAQEBAQEBAQEBAQEBAQEBAQEBAQEBAQEBAQEBAQEBAQEBAQEBAQEBAQEBAQEBAQEBAQEBAQEBAQEBAQEBAQEBAQEBAQEBAQEBAQEBAQEBAQEBAQA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H//wEBAQEBAQEBAQEBAQEBAQEBAQEBAQEBAQEBARB+cgUBAQEB3gEBAQEBAQEBAQEBDuYBAQEpiJB1AQEBAQEBAQEBAQEBAQEBAQEBAQEBAQEBAQEBAQEBAQEBAQEBAQEBAQEBAQEBAQEBAQEBAQEBAQEBAQEBAQEBAQEBAQEBAQEBAQEBAQEBAQEBAQEBAQEBAQEBAQEBAQEBAQEBAQEBAQEBAQEBAQEBAQEBAQEBAQEBAQEBAQEBAQEBAQEBAQEBAQEBAQEBAQEBAQEBAQEBAQEBAf//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H//wEBAQEBAQEBAQEBAQEBAQEBAQEBAQEBAQEBAQEBAQEBAQFdXMkBAQEBAQEBAQEBAUwBQZEBAQEBAQEBxH1kAQEBAQEBAQEBAQEBAQEBAQEBAQEBAQEBAQEBAQEBAQEBAQEBAQEBAQEBAQEBAQEBAQEBAQEBAQEBAQEBAQEBAQEBAQEBAQEBAQEBAQEBAQEBAQEBAQEBAQEBAQEBAQEBAQEBAQEBAQEBAQEBAQEBAQEBAQEBAQEBAQEBAQEBAQEBAQEBAQEBAQEBAQEBAQEBAQEBAf//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8BAQEBAQEBAQEBAQEBAQEBAQEBAQEBAQEBAQEBAQEBAQEBNwEBASSkx1IBAQEBAQFyAQEBzqR1AQEBAQEBAQFrZQl7AQEBAQEBAQEBAQEBAQEBAQEBAQEBAQEBAQEBAQEBAQEBAQEBAQEBAQEBAQEBAQEBAQEBAQEBAQEBAQEBAQEBAQEBAQEBAQEBAQEBAQEBAQEBAQEBAQEBAQEBAQEBAQEBAQEBAQEBAQEBAQEBAQEBAQEBAQEBAQEBAQEBAQEBAQEBAQEBAQEBAQEBAQEBAQH//wEBAQEBAQEBAQEBAQEBAQEBAQEBAQEBAQEBAQEBAQEBAQQsAQEBAQF2qk8kAQEBAW8BAQEBWbxSAQEBAQEBAQEBRZx9cAEBAQEBAQEBAQEBAQEBAQEBAQEBAQEBAQEBAQEBAQEBAQEBAQEBAQEBAQEBAQEBAQEBAQEBAQEBAQEBAQEBAQEBAQEBAQEBAQEBAQEBAQEBAQEBAQEBAQEBAQEBAQEBAQEBAQEBAQEBAQEBAQEBAQEBAQEBAQEBAQEBAQEBAQEBAQEBAQEBAQEBAQEBAf//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8BAQEBAQEBAQEBAQEBAQEBAQEBAQEBAQEBAQEBAQEBAQE3AQEBAQEBAQEBAQE/Bn5MAQEBAQEBWZ7XAQEBAQEBAQEBAQEB35A9AQEBAQEBAQEBAQEBAQEBAQEBAQEBAQEBAQEBAQEBAQEBAQEBAQEBAQEBAQEBAQEBAQEBAQEBAQEBAQEBAQEBAQEBAQEBAQEBAQEBAQEBAQEBAQEBAQEBAQEBAQEBAQEBAQEBAQEBAQEBAQEBAQEBAQEBAQEBAQEBAQEBAQEBAQEBAQEBAQEBAQH//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f//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8BAQEBAQEBAQEBAQEBAQEBAQEBAQEBAQEBAQEBAQEBAYThAQEBAQEBAQEBAQEBAQFMAQEBSs8vGgEBzuICAQEBAQEBAQEBAQEBAQEBAT9+SwEBAQEBAQEBAQEBAQEBAQEBAQEBAQEBAQEBAQEBAQEBAQEBAQEBAQEBAQEBAQEBAQEBAQEBAQEBAQEBAQEBAQEBAQEBAQEBAQEBAQEBAQEBAQEBAQEBAQEBAQEBAQEBAQEBAQEBAQEBAQEBAQEBAQEBAQEBAQEBAQEBAQEBAQEBAQH//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f//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H//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f//AQEBAQEBAQEBAQEBAQEBAQEBAQEBAQEBAQEBAQEBAV+uAQEBAQEBAQEBAQEBAQEBNwEBAQEBAQEBAQEBlsBRlpOBFYADAQEBAQEBAQEBAQEBAQEBAQEBAQEnk4sBAQEBAQEBAR1WI3MSGgEBAQEBAQEBAQEBAQEBAQEBAQEBAQEBAQEBAQEBAQEBAQEBAQEBAQEBAQEBAQEBAQEBAQEBAQEBAQEBAQEBAQEBAQEBAQEBAQEBAQEBAQEBAQEBAQEBAQEBAQEBAQEBAQEBAQEBAQEB//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H//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f//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8BAQEBAQEBAQEBAQEBAQEBAQEBAQEBAQEBAQEBAQEOhgEBAQEBAQEBAQEBAQEBASGtAQEBAQEBAQEBAQExAQFxKwG6pAEBAQEBAQKEaqqfAQEBAQEBAQEBAQEBAQEBAQGWPBCDfq4BAQEBAVl+AQEBAQEBAQEBAQEBAQEBAQEBAQEBAQEBAQEBAQEBAQEBAQEBAQEBAQEBAQEBAQEBAQEBAQEBAQEBAQEBAQEBAQEBAQEBAQEBAQEBAQEBAQEBAQEBAQEBAQEBAQEBAQEBAQEBAQH//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f//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H//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f//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H//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f//AQEBAQEBAQEBAQEBAQEBAQEBAQEBAQEBAQEBAQGhAQEBAQEBAQEBAQEBAQEBAQGMHQEBAQEBAQEBAQFMAQEBAZSuAQEBXAEByzXGDgEBAQEBxwEBAa+mAQEBAQHcUolDaQWvMRbOAQEBAQEBAQEBMnsBAcV7k6B1AQEBAQEBAQEBAQEBAQEBAQEBAQEBAQEBAQEBAQEBAQEBAQEBAQEBAQEBAQEBAQEBAQEBAQEBAQEBAQEBAQEBAQEBAQEBAQEBAQEBAQEBAQEBAQEBAQEBAQEB//8BAQEBAQEBAQEBAQEBAQEBAQEBAQEBAQEBAQEBRHgBAQEBAQEBAQEBAQEBAQEBAYxuAQEBAQEBAQEBAZEBAQEBxBwBAQEmAQEBV4+4AQEBAQE2ywEBqQEBAQEBzttqARBDAQEBBSNiNSABAQEBAQFFRwEBYQEBe6APawEBAQEBAQEBAQEBAQEBAQEBAQEBAQEBAQEBAQEBAQEBAQEBAQEBAQEBAQEBAQEBAQEBAQEBAQEBAQEBAQEBAQEBAQEBAQEBAQEBAQEBAQEBAQEBAQEBAQH//wEBAQEBAQEBAQEBAQEBAQEBAQEBAQEBAQEBAQGYWgEBAQEBAQEBAQEBAQEBAQEBjDYBAQEBAQEBAQEBtQEBAQEaxgEBAaEBAQFEXRK6AQEBAQR0AQXMAQEBAQFlzzM/AXRmAQEBAQFBg0Z+OwEBAQG5AYwnAQEBAQEyp40BAQEBAQEBAQEBAQEBAQEBAQEBAQEBAQEBAQEBAQEBAQEBAQEBAQEBAQEBAQEBAQEBAQEBAQEBAQEBAQEBAQEBAQEBAQEBAQEBAQEBAQEBAQEBAQEBAf//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H//wEBAQEBAQEBAQEBAQEBAQEBAQEBAQEBAQEBAQGkAQEBAQEBAQEBAQEBAQEBAQEBjDYBAQEBAQEBAQEBv9cBAQF7sQEBlFgBAQEBAS5OfwqPAQF+AUwBAQEBAcWDRjwBAWUWAQEBAQEBAQHBAQEBAQEB2HJULDgBAQEBAQEBAQFspYYBAQEBAQEBAQEBAQEBAQEBAQEBAQEBAQEBAQEBAQEBAQEBAQEBAQEBAQEBAQEBAQEBAQEBAQEBAQEBAQEBAQEBAQEBAQEBAQEBAQEBAQEBAf//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H//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f//AQEBAQEBAQEBAQEBAQEBAQEBAQEBAQEBAQEBUAEBAQEBAQEBAQEBAQEBAQEBAQFthgEBAQEBAQEBAQEBAQEBAQEBAQEBAQEBAQEBAQECfQEBAa+oEQEBAQE3AQFYAMwbAQFZkwEBAQFSCwEBAQEBAWONbgEBAQEBAQEBAQF7WFPNiM4BAQEBAaOZbgEBAQEBAQEBAQEBAQEBAQEBAQEBAQEBAQEBAQEBAQEBAQEBAQEBAQEBAQEBAQEBAQEBAQEBAQEBAQEBAQEBAQEBAQEBAQEB//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H//wEBAQEBAQEBAQEBAQEBAQEBAQEBAQEBAQEBiEEBAQEBAQEBAQEBAQEBAQEBAQEBSRYBAQEBAQEBAQEBAQEBAQEBAQEBAQEBAQEBAQEBAbp+AQHGMTsBAQEPGAEBAQEBAQEBAQHHAQEBVwEBAQEBAXWVAZIBAQEBAQEBAQEBAQFDAQEBAXs2mUYOWQEBBbswAQEBAQEBAQEBAQEBAQEBAQEBAQEBAQEBAQEBAQEBAQEBAQEBAQEBAQEBAQEBAQEBAQEBAQEBAQEBAQEBAQEBAQEBAf//AQEBAQEBAQEBAQEBAQEBAQEBAQEBAQEBAQEmAQEBAQEBAQEBAQEBAQEBAQEBAQEtnQEBAQEBAQEBAQEBAQEBAQEBAQEBAQEBAQEBAQEBAXgBAXm4OwEBAWoBAQEBAQEBAQEBAXsIASEVAQEBAQEBdAQBgwEBAQEBAQEBAQEBKx0BAQEBAQEBAZZzeJIuAY/FSwEBAQEBAQEBAQEBAQEBAQEBAQEBAQEBAQEBAQEBAQEBAQEBAQEBAQEBAQEBAQEBAQEBAQEBAQEBAQEBAQEBAQEB//8BAQEBAQEBAQEBAQEBAQEBAQEBAQEBAQEBAWEBAQEBAQEBAQEBAQEBAQEBAQEBAaaSAQEBAQEBAQEBAQEBAQEBAQG+RAEBAQEBAQEBAQEBpoEBPzdoAQFScwEBAQEBAQEBAQEBAWm4BlkBAQEBAQExAQEWOAEBAQEBAQEBAQHDAQEBAQEBAQEBAQEBUoKZD6gFUYQBAQEBAQEBAQEBAQEBAQEBAQEBAQEBAQEBAQEBAQEBAQEBAQEBAQEBAQEBAQEBAQEBAQEBAQEBAQEBAQEBAQH//wEBAQEBAQEBAQEBAQEBAQEBAQEBAQEBAQHEKwEBAQEBAQEBAQEBAQEBAQEBAQEBa6ABAQEBAQEBAQEBAQEBAQEBAQCjAQEBAQEBAQEBEW+GMQFxMSkBAZpoAQEBAQEBAQEBAQEBAQEBAQEBAQEBAVcBAX9mAQEBAQEBAQEBj30BAQEBAQEBAQEBAQEBAQEBjAkZXVEFAQEBAQEBAQEBAQEBAQEBAQEBAQEBAQEBAQEBAQEBAQEBAQEBAQEBAQEBAQEBAQEBAQEBAQEBAQEBAQEBAf//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8BAQEBAQEBAQEBAQEBAQEBAQEBAQEBAQEBoQEBAQEBAQEBAQEBAQEBAQEBAQEBAQK7AQEBAQEBAQEBAQEBAQEBAQEBAQEBAQEBAQEBAQEBAQFTUgBEAQFRAQEBAQEBAQEBAQEBAQEBAQEBAQEBARZ/AQEBXwEBAQEBAQEBAbwBAQEBAQEBAQEBAQEBAQEBAQEBAQEBAb0VtDq+AQEBAQEBAQEBAQEBAQEBAQEBAQEBAQEBAQEBAQEBAQEBAQEBAQEBAQEBAQEBAQEBAQEBAQEBAQH//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f//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8BAQEBAQEBAQEBAQEBAQEBAQEBAQEBAQGxAQEBAQEBAQEBAQEBAQEBAQEBAQEBAQGzAQEBAQEBAQEBAQEBAQEBAQEBAQEBAQEBAQEBAQEBAQEBY7QBAVABAQEBAQEBAQEBAQEBAQEBAQEBAQEBATcBAQEBPQMBAQEBAQEBtQEBAQEBAQEBAQEBAQEBAQEBAQEBAQEBAQEBAQEKEQEBAQEYR69+bAEBAQEBAQEBAQEBAQEBAQEBAQEBAQEBAQEBAQEBAQEBAQEBAQEBAQEBAQEBAQH//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f//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H//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f//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H//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f//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H//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f//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H//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f//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H//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f//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H//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f//AQEBAQEBAQEBAQEBAQEBATk6AQEBAQEBAQEBAQEBAQEBAQEBAQEBAQEBAQEBAQEBAQEBAQEBAQEBAQEBAQEBAQEBAQEBAQEBAQEBAQEBAQEBATs8ATg8AQEBAQEBAQEBAQEBAQEBAQEBAQEBPT4BAQEBAQE/QAFBC0IBAQEBAQEBAQEBAQEBAQEBAQEBAQEBAQEBAQEBAQEBAQEBAQEBAQEBAQEBAQEBAQEBAQEBAQEBAQEBAQEBAQEBAQEBAQEBAQEBAQEBAQEBAQEBAQEBAQEB//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H//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f//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H//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f//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wAAAAAwAAABhAAAAhwAAAHEAAAABAAAAqwoNQnIcDUIMAAAAYQAAABMAAABMAAAAAAAAAAAAAAAAAAAA//////////90AAAAVgBpAGMAdABvAHIAIABIAHUAZwBvACAARABlAGwAZwBhAGQAbwAAAAgAAAADAAAABgAAAAQAAAAIAAAABQAAAAQAAAAJAAAABwAAAAgAAAAIAAAABAAAAAkAAAAHAAAAAwAAAAgAAAAHAAAACAAAAAgAAABLAAAAQAAAADAAAAAFAAAAIAAAAAEAAAABAAAAEAAAAAAAAAAAAAAAQAEAAKAAAAAAAAAAAAAAAEABAACgAAAAJQAAAAwAAAACAAAAJwAAABgAAAAEAAAAAAAAAP///wAAAAAAJQAAAAwAAAAEAAAATAAAAGQAAAALAAAAdgAAADQBAACGAAAACwAAAHYAAAAqAQAAEQAAACEA8AAAAAAAAAAAAAAAgD8AAAAAAAAAAAAAgD8AAAAAAAAAAAAAAAAAAAAAAAAAAAAAAAAAAAAAAAAAACUAAAAMAAAAAAAAgCgAAAAMAAAABAAAACUAAAAMAAAAAQAAABgAAAAMAAAAAAAAAhIAAAAMAAAAAQAAAB4AAAAYAAAACwAAAHYAAAA1AQAAhwAAACUAAAAMAAAAAQAAAFQAAAAsAQAADAAAAHYAAADbAAAAhgAAAAEAAACrCg1CchwNQgwAAAB2AAAAJQAAAEwAAAAAAAAAAAAAAAAAAAD//////////5gAAABQAHIAbwBmAGUAcwBpAG8AbgBhAGwAIABEAGkAdgBpAHMAaQDzAG4AIABkAGUAIABGAGkAcwBjAGEAbABpAHoAYQBjAGkA8wBuAAAABwAAAAUAAAAIAAAABAAAAAcAAAAGAAAAAwAAAAgAAAAHAAAABwAAAAMAAAAEAAAACQAAAAMAAAAGAAAAAwAAAAYAAAADAAAACAAAAAcAAAAEAAAACAAAAAcAAAAEAAAABgAAAAMAAAAGAAAABgAAAAcAAAADAAAAAwAAAAYAAAAHAAAABgAAAAMAAAAIAAAABwAAAEsAAABAAAAAMAAAAAUAAAAgAAAAAQAAAAEAAAAQAAAAAAAAAAAAAABAAQAAoAAAAAAAAAAAAAAAQAEAAKAAAAAlAAAADAAAAAIAAAAnAAAAGAAAAAQAAAAAAAAA////AAAAAAAlAAAADAAAAAQAAABMAAAAZAAAAAsAAACLAAAA/wAAAJsAAAALAAAAiwAAAPUAAAARAAAAIQDwAAAAAAAAAAAAAACAPwAAAAAAAAAAAACAPwAAAAAAAAAAAAAAAAAAAAAAAAAAAAAAAAAAAAAAAAAAJQAAAAwAAAAAAACAKAAAAAwAAAAEAAAAJQAAAAwAAAABAAAAGAAAAAwAAAAAAAACEgAAAAwAAAABAAAAFgAAAAwAAAAAAAAAVAAAADgBAAAMAAAAiwAAAP4AAACbAAAAAQAAAKsKDUJyHA1CDAAAAIsAAAAnAAAATAAAAAQAAAALAAAAiwAAAAABAACcAAAAnAAAAEYAaQByAG0AYQBkAG8AIABwAG8AcgA6ACAAdgBpAGMAdABvAHIAIABoAHUAZwBvACAAZABlAGwAZwBhAGQAbwAgAHMAZQBnAHUAcgBhAOVDBgAAAAMAAAAFAAAACwAAAAcAAAAIAAAACAAAAAQAAAAIAAAACAAAAAUAAAADAAAABAAAAAYAAAADAAAABgAAAAQAAAAIAAAABQAAAAQAAAAHAAAABwAAAAgAAAAIAAAABAAAAAgAAAAHAAAAAwAAAAgAAAAHAAAACAAAAAgAAAAEAAAABgAAAAcAAAAIAAAABwAAAAU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JjlV2CGzIdxKIFBL1SGJv/fRaz8+aYtwWP6pelXPg3s=</DigestValue>
    </Reference>
    <Reference Type="http://www.w3.org/2000/09/xmldsig#Object" URI="#idOfficeObject">
      <DigestMethod Algorithm="http://www.w3.org/2001/04/xmlenc#sha256"/>
      <DigestValue>O8k3PoSUcnQVXqrZC1+lFW0BvC7hfF4GUYaGIowdzf8=</DigestValue>
    </Reference>
    <Reference Type="http://uri.etsi.org/01903#SignedProperties" URI="#idSignedProperties">
      <Transforms>
        <Transform Algorithm="http://www.w3.org/TR/2001/REC-xml-c14n-20010315"/>
      </Transforms>
      <DigestMethod Algorithm="http://www.w3.org/2001/04/xmlenc#sha256"/>
      <DigestValue>TszAEtJ8LShZ7ceUhN8ekuCungeTO2IF8DBT0I3g7rk=</DigestValue>
    </Reference>
    <Reference Type="http://www.w3.org/2000/09/xmldsig#Object" URI="#idValidSigLnImg">
      <DigestMethod Algorithm="http://www.w3.org/2001/04/xmlenc#sha256"/>
      <DigestValue>tGlUIYSqTxMpRLteaTG17EqvjxYkHzjbwDPn4/ldUS4=</DigestValue>
    </Reference>
    <Reference Type="http://www.w3.org/2000/09/xmldsig#Object" URI="#idInvalidSigLnImg">
      <DigestMethod Algorithm="http://www.w3.org/2001/04/xmlenc#sha256"/>
      <DigestValue>6cKn0TOUnG5UakBnTGuCl8M3uC/jh5+luFsRy3uMs9w=</DigestValue>
    </Reference>
  </SignedInfo>
  <SignatureValue>PmSds70e0eFfc8IKX69ZKlaAdXr/qgHFncCVjAMdAL7lHgUBHRiHOlM9w0MxovGlsBEhKouc0+1s
QZuZsxFNa++oZQvwXDXaeNj9xQXL3jFQaQPuwzO+z4CfVggC9ulqpVbWw1lZyB3cRs+EP1kRYsAR
760eqgEeQo29czvpRkZgrFRiMu5ZMnFurYXevyMzdfJThYLg4GkIJGySQ0j2QVbVoWkQRkAY3gVm
oRBsQTNpcUHdF56rce0oztx4QJjZ0Cbro/sWgP+Dz+eVCw7dhez21sm9oxuOI9ypVshM9aZu92Uf
wYMNXzKgo5bu3Q2ARdLofl9JxyXwaQeOGATnkA==</SignatureValue>
  <KeyInfo>
    <X509Data>
      <X509Certificate>MIIH9TCCBt2gAwIBAgIIBKy4MueK3zQwDQYJKoZIhvcNAQELBQAwgdAxCzAJBgNVBAYTAkNMMRQwEgYDVQQKDAtFLVNpZ24gUy5BLjE8MDoGA1UECwwzVGVybWlub3MgZGUgdXNvIGVuIHd3dy5lc2lnbi1sYS5jb20vYWN1ZXJkb3RlcmNlcm9zMUkwRwYDVQQDDEBFU2lnbiBDbGFzcyAzIEZpcm1hIEVsZWN0cm9uaWNhIEF2YW56YWRhIHBhcmEgRXN0YWRvIGRlIENoaWxlIENBMSIwIAYJKoZIhvcNAQkBFhNlLXNpZ25AZXNpZ24tbGEuY29tMB4XDTE4MDgwODE3NTcwMFoXDTE5MDgwODE3NTcwMFowggEpMQswCQYDVQQGEwJDTDEtMCsGA1UECAwkTUVUUk9QT0xJVEFOQSAtIFJFR0lPTiBNRVRST1BPTElUQU5BMREwDwYDVQQHDAhTYW50aWFnbzEsMCoGA1UECgwjU3VwZXJpbnRlbmRlbmNpYSBkZWwgTWVkaW8gQW1iaWVudGUxPDA6BgNVBAsMM1Rlcm1pbm9zIGRlIHVzbyBlbiB3d3cuZXNpZ24tbGEuY29tL2FjdWVyZG90ZXJjZXJvczEdMBsGA1UEDAwUSmVmZSBTZWNjaW9uIFRlY25pY2ExJzAlBgNVBAMMHkp1YW4gUGFibG8gUm9kcmlndWV6IEZlcm5hbmRlejEkMCIGCSqGSIb3DQEJARYVanJvZHJpZ3VlekBzbWEuZ29iLmNsMIIBIjANBgkqhkiG9w0BAQEFAAOCAQ8AMIIBCgKCAQEAqy8k8QgeTmR+ubElAztWUpe6o4BMIIwdxEVkSpC//GQzmpDgniWZTVOOkphagU1jOx34cht4XFwx46CsAVN6dG7n9i0D3i7rRep15jsKsJ+AJVbCprwGf5YHTG0VxdH0JXAbNvbj+U8MdnKTFxSbHmpShGAAQAgVeDQ6JMM8KhZNNHCXF+HMTBSANL0MDl9m/iyxgwne/ZUXH+uJHDUMLYs2VXTkm2GCbTFS+BbbxSs1OULhyWaQiFBtekBC09lmgfWJsBn1xZSuHACMpdDjv0mw5Qto18PMi8nT4/TvpDQTR9k6ZCANM3eYO7aKEBjhuE+TsBkdXVaoocPlZ2M9aQIDAQABo4IDdTCCA3EwgYUGCCsGAQUFBwEBBHkwdzBPBggrBgEFBQcwAoZDaHR0cDovL3BraS5lc2lnbi1sYS5jb20vY2FjZXJ0cy9wa2lDbGFzczNGRUFwYXJhRXN0YWRvZGVDaGlsZUNBLmNydDAkBggrBgEFBQcwAYYYaHR0cDovL29jc3AuZXNpZ24tbGEuY29tMB0GA1UdDgQWBBTczBSjFjToSLyrEsZPk7s84l2+QzAMBgNVHRMBAf8EAjAAMB8GA1UdIwQYMBaAFPwI4j0291cj0ojjBHCxXF3qvnOSMIIBxgYDVR0gBIIBvTCCAbkwggG1BgwrBgEEAYLKagEEAQMwggGjMIIBdgYIKwYBBQUHAgIwggFoHoIBZABDAGUAcgB0AGkAZgBpAGMAYQBkAG8AIABwAGEAcgBhACAAZgBpAHIAbQBhACAAZQBsAGUAYwB0AHIAbwBuAGkAYwBhACAAYQB2AGEAbgB6AGEAZABhAC4AIABQAFMAQwAgAGEAYwByAGUAZABpAHQAYQBkAG8AIABwAG8AcgAgAFIAZQBzAG8AbAB1AGMAaQBvAG4AIABFAHgAZQBuAHQAYQAgAGQAZQAgAGwAYQAgAFMAdQBiAHMAZQBjAHIAZQB0AGEAcgBpAGEAIABkAGUAIABFAGMAbwBuAG8AbQBpAGEAIABkAGkAcwBwAG8AbgBpAGIAbABlACAAZQBuACAAaAB0AHQAcABzADoALwAvAHcAdwB3AC4AZQBzAGkAZwBuAC0AbABhAC4AYwBvAG0ALwByAGUAcABvAHMAaQB0AG8AcgBpAG8ALwBhAGMAcgBlAGQAaQB0AGEAYwBpAG8AbgAvMCcGCCsGAQUFBwIBFhtodHRwOi8vd3d3LmVzaWduLWxhLmNvbS9jcHMwVgYDVR0fBE8wTTBLoEmgR4ZFaHR0cDovL3BraS5lc2lnbi1sYS5jb20vY3JsL3BraUNsYXNzM0ZFQXBhcmFFc3RhZG9kZUNoaWxlL2VuZHVzZXIuY3JsMA4GA1UdDwEB/wQEAwIF4DAdBgNVHSUEFjAUBggrBgEFBQcDAgYIKwYBBQUHAwQwIwYDVR0RBBwwGqAYBggrBgEEAcEBAaAMFgoxMzY4OTc3MC01MCMGA1UdEgQcMBqgGAYIKwYBBAHBAQKgDBYKOTk1NTE3NDAtSzANBgkqhkiG9w0BAQsFAAOCAQEAKrtr6GDXRHt2t5WmGkGOdsgx4qSAw/EshT4rKA5kgIIBnrCSZCTU/q9+8FtvVxzIu2+A5To4WWSyJ0HdzQSHbz9Qv97LyYwZXE77qqBi2sAwwci2fY1nd4kKs1FWi9/pytEjQmTRFPn3dA//yXBvsmEJs+tyc/l4sQWXnpZM5u9Daqle6aoGTlqoEyLJM2yD7inPR7Pg0khV1UbLHTgiIDlj9+bkhXEhXUkGbqmAQkOSPvXrjbAcRY4kNdztn5pr5HusbUYKSoVzr882rh669tCYIG/cQagvCdaQ1jQmgZ+PX6QGfJALuQ6wMsVgsJPdYIXvQ7ky0s2R9eF4pPIwk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iZZCkGuu94iWckk3uMkokkPzdGWMdDyG5pP9eplcytY=</DigestValue>
      </Reference>
      <Reference URI="/xl/calcChain.xml?ContentType=application/vnd.openxmlformats-officedocument.spreadsheetml.calcChain+xml">
        <DigestMethod Algorithm="http://www.w3.org/2001/04/xmlenc#sha256"/>
        <DigestValue>kVw2G5iKzGOvvfvhnspuyl+m1B0tNKlx4Xc38+4Ck2U=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kOfGBPL/oz+c6nnkg+IHKP0rgMt3hftj70OPEVCIUx4=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Rkm4NTx7hImSrutZ31H04gOzkt9l4ZU3BcdcMqJAQu4=</DigestValue>
      </Reference>
      <Reference URI="/xl/drawings/drawing1.xml?ContentType=application/vnd.openxmlformats-officedocument.drawing+xml">
        <DigestMethod Algorithm="http://www.w3.org/2001/04/xmlenc#sha256"/>
        <DigestValue>R1PpSZn047f+3quK3FsFdh3Vn/R4gBaYguoP5xOi+Io=</DigestValue>
      </Reference>
      <Reference URI="/xl/drawings/drawing2.xml?ContentType=application/vnd.openxmlformats-officedocument.drawing+xml">
        <DigestMethod Algorithm="http://www.w3.org/2001/04/xmlenc#sha256"/>
        <DigestValue>ZcXAK7qN4K01olo47FE5DlwfQZUemYh57tnXepZL1iU=</DigestValue>
      </Reference>
      <Reference URI="/xl/drawings/vmlDrawing1.vml?ContentType=application/vnd.openxmlformats-officedocument.vmlDrawing">
        <DigestMethod Algorithm="http://www.w3.org/2001/04/xmlenc#sha256"/>
        <DigestValue>5U9uy9CHlzRjZY85FvTVseZG4XmWo+JB+z5MW8CeCXc=</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HGKu34ielWfs4b6s028iPzyLvuubGA1H/jCalPh8HBA=</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xyAq9Sn9fyVfGJLOSSi4uxl06Ey9kmRSR3cEPQDMKeY=</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mgIsbTVrpvgtWS1WJ8bHsKxontg5Myxp3nG+dxzNKbo=</DigestValue>
      </Reference>
      <Reference URI="/xl/externalLinks/externalLink1.xml?ContentType=application/vnd.openxmlformats-officedocument.spreadsheetml.externalLink+xml">
        <DigestMethod Algorithm="http://www.w3.org/2001/04/xmlenc#sha256"/>
        <DigestValue>KYcQ7ZcT8RVXjPoai8n4koll2Hdqzi5tmJVgWTGhlnI=</DigestValue>
      </Reference>
      <Reference URI="/xl/externalLinks/externalLink2.xml?ContentType=application/vnd.openxmlformats-officedocument.spreadsheetml.externalLink+xml">
        <DigestMethod Algorithm="http://www.w3.org/2001/04/xmlenc#sha256"/>
        <DigestValue>Uo1AFMlwkGF3+sVvOXDKxg8CyR7Tk21TEEz/KwJFVkE=</DigestValue>
      </Reference>
      <Reference URI="/xl/externalLinks/externalLink3.xml?ContentType=application/vnd.openxmlformats-officedocument.spreadsheetml.externalLink+xml">
        <DigestMethod Algorithm="http://www.w3.org/2001/04/xmlenc#sha256"/>
        <DigestValue>h01NKrvdAqDxEga6lnaHROoMjTzoeUB6dhwI6aYIH6Q=</DigestValue>
      </Reference>
      <Reference URI="/xl/externalLinks/externalLink4.xml?ContentType=application/vnd.openxmlformats-officedocument.spreadsheetml.externalLink+xml">
        <DigestMethod Algorithm="http://www.w3.org/2001/04/xmlenc#sha256"/>
        <DigestValue>WT5orfBxAQ/BUaIqqlQOOA1Iviv1pX3RKGXgRx6ChkM=</DigestValue>
      </Reference>
      <Reference URI="/xl/media/image1.emf?ContentType=image/x-emf">
        <DigestMethod Algorithm="http://www.w3.org/2001/04/xmlenc#sha256"/>
        <DigestValue>M58fPwmw0e1mdt1vhkaWDiDtRZMQbsZppg5BxtoCnvI=</DigestValue>
      </Reference>
      <Reference URI="/xl/media/image2.emf?ContentType=image/x-emf">
        <DigestMethod Algorithm="http://www.w3.org/2001/04/xmlenc#sha256"/>
        <DigestValue>ABCS+9QX7nDX0ORCR9LU46EZBElRlm0zOpZbEiQMfak=</DigestValue>
      </Reference>
      <Reference URI="/xl/media/image3.jpeg?ContentType=image/jpeg">
        <DigestMethod Algorithm="http://www.w3.org/2001/04/xmlenc#sha256"/>
        <DigestValue>P1n++J4pwZXRagB0BWiYZ0l0b5pGB8lxqbvRdqKPNuI=</DigestValue>
      </Reference>
      <Reference URI="/xl/media/image4.png?ContentType=image/png">
        <DigestMethod Algorithm="http://www.w3.org/2001/04/xmlenc#sha256"/>
        <DigestValue>jcToo8m000xX0JUWsGQY/B0e8RKvKLyHT6CoDjloBao=</DigestValue>
      </Reference>
      <Reference URI="/xl/media/image5.jpeg?ContentType=image/jpeg">
        <DigestMethod Algorithm="http://www.w3.org/2001/04/xmlenc#sha256"/>
        <DigestValue>G9ftlx34ed8+zogDvU6433bAsEHyfMKmw4JPXswAvp0=</DigestValue>
      </Reference>
      <Reference URI="/xl/media/image6.png?ContentType=image/png">
        <DigestMethod Algorithm="http://www.w3.org/2001/04/xmlenc#sha256"/>
        <DigestValue>prWJXulav6qJh1JsWAbERscFNWWvbFDt46LA8oC1j/I=</DigestValue>
      </Reference>
      <Reference URI="/xl/media/image7.jpeg?ContentType=image/jpeg">
        <DigestMethod Algorithm="http://www.w3.org/2001/04/xmlenc#sha256"/>
        <DigestValue>Ja4g1+/EpFGLU5D8aKYXVTK0n2E0qXWiqvAOgviuUJg=</DigestValue>
      </Reference>
      <Reference URI="/xl/media/image8.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YlRo3apmSE/vFxKp6ZugMbStyrG9Q/WeP93XaujwmuM=</DigestValue>
      </Reference>
      <Reference URI="/xl/printerSettings/printerSettings2.bin?ContentType=application/vnd.openxmlformats-officedocument.spreadsheetml.printerSettings">
        <DigestMethod Algorithm="http://www.w3.org/2001/04/xmlenc#sha256"/>
        <DigestValue>YlRo3apmSE/vFxKp6ZugMbStyrG9Q/WeP93XaujwmuM=</DigestValue>
      </Reference>
      <Reference URI="/xl/printerSettings/printerSettings3.bin?ContentType=application/vnd.openxmlformats-officedocument.spreadsheetml.printerSettings">
        <DigestMethod Algorithm="http://www.w3.org/2001/04/xmlenc#sha256"/>
        <DigestValue>IJ8CfLrNRYFIE3cAtlaFXX3bEjWBNcLlX7c99FEPs4I=</DigestValue>
      </Reference>
      <Reference URI="/xl/sharedStrings.xml?ContentType=application/vnd.openxmlformats-officedocument.spreadsheetml.sharedStrings+xml">
        <DigestMethod Algorithm="http://www.w3.org/2001/04/xmlenc#sha256"/>
        <DigestValue>K+wpzcDNTicKald0D1xbKa+GATfTx3X7D1qzwLtzon0=</DigestValue>
      </Reference>
      <Reference URI="/xl/styles.xml?ContentType=application/vnd.openxmlformats-officedocument.spreadsheetml.styles+xml">
        <DigestMethod Algorithm="http://www.w3.org/2001/04/xmlenc#sha256"/>
        <DigestValue>wNfcLgKOJUKq/RDDgqjb1W/c5xLDdAcVfZssvW8ta2M=</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WNAic033Ds9AUmCpNBvGlVHjPEpSx9U3U/7ZXbqdDuI=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k3TnKO/NrVvpmCXho8nQAQ9wlc+oOTgSWfUZ2uprg7k=</DigestValue>
      </Reference>
      <Reference URI="/xl/worksheets/sheet2.xml?ContentType=application/vnd.openxmlformats-officedocument.spreadsheetml.worksheet+xml">
        <DigestMethod Algorithm="http://www.w3.org/2001/04/xmlenc#sha256"/>
        <DigestValue>unLbEHqi6jquL0SOKMoxlSEwkndFH/5zY34/ux9cAmk=</DigestValue>
      </Reference>
      <Reference URI="/xl/worksheets/sheet3.xml?ContentType=application/vnd.openxmlformats-officedocument.spreadsheetml.worksheet+xml">
        <DigestMethod Algorithm="http://www.w3.org/2001/04/xmlenc#sha256"/>
        <DigestValue>CswFXUollGQD43msrUWlJBpHxMn91b8tPo+eDzz0uTc=</DigestValue>
      </Reference>
    </Manifest>
    <SignatureProperties>
      <SignatureProperty Id="idSignatureTime" Target="#idPackageSignature">
        <mdssi:SignatureTime xmlns:mdssi="http://schemas.openxmlformats.org/package/2006/digital-signature">
          <mdssi:Format>YYYY-MM-DDThh:mm:ssTZD</mdssi:Format>
          <mdssi:Value>2019-01-02T15:45:39Z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2019-01-02T15:45:39Z</xd:SigningTime>
          <xd:SigningCertificate>
            <xd:Cert>
              <xd:CertDigest>
                <DigestMethod Algorithm="http://www.w3.org/2001/04/xmlenc#sha256"/>
                <DigestValue>GgSDo7CnOvqfiImoaGN8RJVLLuFKOm12w/PypAdcNa4=</DigestValue>
              </xd:CertDigest>
              <xd:IssuerSerial>
                <X509IssuerName>E=e-sign@esign-la.com, CN=ESign Class 3 Firma Electronica Avanzada para Estado de Chile CA, OU=Terminos de uso en www.esign-la.com/acuerdoterceros, O=E-Sign S.A., C=CL</X509IssuerName>
                <X509SerialNumber>336846600918458164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4jCCA8qgAwIBAgIIZgOErnAOzgkwDQYJKoZIhvcNAQELBQAwgYExCzAJBgNVBAYTAkNMMRQwEgYDVQQKDAtFLVNpZ24gUy5BLjE5MDcGA1UECwwwVGVybXMgb2YgdXNlIGF0IHd3dy5lc2lnbi1sYS5jb20vYWN1ZXJkb3RlcmNlcm9zMSEwHwYDVQQDDBhFc2lnbiBDQSBDbGFzcyAzIFJvb3QgQ0EwHhcNMTcxMjI4MTcyOTEwWhcNMjQxMjI4MTcyOTEwWjCB0DELMAkGA1UEBhMCQ0wxFDASBgNVBAoMC0UtU2lnbiBTLkEuMTwwOgYDVQQLDDNUZXJtaW5vcyBkZSB1c28gZW4gd3d3LmVzaWduLWxhLmNvbS9hY3VlcmRvdGVyY2Vyb3MxSTBHBgNVBAMMQEVTaWduIENsYXNzIDMgRmlybWEgRWxlY3Ryb25pY2EgQXZhbnphZGEgcGFyYSBFc3RhZG8gZGUgQ2hpbGUgQ0ExIjAgBgkqhkiG9w0BCQEWE2Utc2lnbkBlc2lnbi1sYS5jb20wggEiMA0GCSqGSIb3DQEBAQUAA4IBDwAwggEKAoIBAQCfuJodfmPCoGcmtHs1bMC/LGhGMYWdR1E94uGN6bV7ZdCjg2MY77ctWr71oxTiuj37/0ADs0y4UDXd8wNd3qubXVAOJylQ34juZUplkeJ71RAI3dNz0QrMPvxqcuZtHXEmp1kXan7Y/fFsGLbD4Bd6EERYTmSxo6JmPo9NTdgQ+u2rG+aR2VQIugnNsRxMFSA7ensRxTiFQKTkjZG9u+K9/r+S10/fJWWFvG88ggqVXN3FhyV4IL2EOMXOS7CdbvubY/MLy6uKc0znWU9OaB+nKRCaMSHZ6SvekAnvEAuhvoxqja3vROy+FFUCyRTOt66175Hc+dSRISvElmr8Ok/xAgMBAAGjggELMIIBBzBqBggrBgEFBQcBAQReMFwwNAYIKwYBBQUHMAKGKGh0dHA6Ly9wa2kuZXNpZ24tbGEuY29tL2NhY2VydHMvcmNhMy5jcnQwJAYIKwYBBQUHMAGGGGh0dHA6Ly9vY3NwLmVzaWduLWxhLmNvbTAdBgNVHQ4EFgQU/AjiPTb3VyPSiOMEcLFcXeq+c5IwEgYDVR0TAQH/BAgwBgEB/wIBADAfBgNVHSMEGDAWgBQjyPG9IVIOwfHL+NGh1BycQErSzTA1BgNVHR8ELjAsMCqgKKAmhiRodHRwOi8vcGtpLmVzaWduLWxhLmNvbS9jcmwvcmNhMy5jcmwwDgYDVR0PAQH/BAQDAgEGMA0GCSqGSIb3DQEBCwUAA4IBAQBoR14wE8v/gEXph0NRDJknoVZbNvJAg1ZN7V7ByfPQXPp3xlDW+808QbkD1YqMfxB5vrE1qU3hSGgzi82BDXFl/0Dq2lQJwYyjLsag1jvKNQzu23hRkwYzTxTFu3pVx2Jx/PHKMTfztY9XcGUTG6VRRN3+iihZKql/cGosKptXeHDgqCg/ow/VVyU5fUhppGL3I4qeG1NvSL+h2Sa1RdanyhuAGDREk1PzbEPjNSfcHpfe4NnWMjOmseH+Jk7yRpE3r2PVoXJrX3/XjAr8WlzWaR/nPGnTqAj3Sq7bmM/3ASMKtejvViPB8b+CVV4KphaAxao2t9hXdv2+mqSuT2nI</xd:EncapsulatedX509Certificate>
            <xd:EncapsulatedX509Certificate>MIIDyDCCArCgAwIBAgIICIKJxK2VZFswDQYJKoZIhvcNAQELBQAwgYExCzAJBgNVBAYTAkNMMRQwEgYDVQQKDAtFLVNpZ24gUy5BLjE5MDcGA1UECwwwVGVybXMgb2YgdXNlIGF0IHd3dy5lc2lnbi1sYS5jb20vYWN1ZXJkb3RlcmNlcm9zMSEwHwYDVQQDDBhFc2lnbiBDQSBDbGFzcyAzIFJvb3QgQ0EwHhcNMTMwOTEyMjMzMDE5WhcNMzMwOTEyMjMzMDE5WjCBgTELMAkGA1UEBhMCQ0wxFDASBgNVBAoMC0UtU2lnbiBTLkEuMTkwNwYDVQQLDDBUZXJtcyBvZiB1c2UgYXQgd3d3LmVzaWduLWxhLmNvbS9hY3VlcmRvdGVyY2Vyb3MxITAfBgNVBAMMGEVzaWduIENBIENsYXNzIDMgUm9vdCBDQTCCASIwDQYJKoZIhvcNAQEBBQADggEPADCCAQoCggEBAIQeNIhv6C28fWJF9FqCBCk2oZin7ngHVnXzVBt1XgQpC8F93xO/AiCs9JdqC82JzLg3cquygtfjxxHpTVyDaSTVxfJ+V299SyaEeMcvk6Kt13nUomE7rmjpM7xLImuC8vAqaN8gsey7fHsSsTTOQ69Bs/UOHVIE8TelN/wLh8uymi6RHxrqEXSts+AtPTUbke8R/A58w5xY/6fj3RvQQDmBmVLmHuCpF91c+5WH2JlX60PlNbjeyJJfbT0mlsLCBEOtgRaH/4mK1MI9gTNpyVC40DVjz2OLpB6xnvK2h0X09BL4eMuUwOsiArnhYyNDQFU/HNrlEIogEgSgvwIThvMCAwEAAaNCMEAwHQYDVR0OBBYEFCPI8b0hUg7B8cv40aHUHJxAStLNMA8GA1UdEwEB/wQFMAMBAf8wDgYDVR0PAQH/BAQDAgEGMA0GCSqGSIb3DQEBCwUAA4IBAQB0E5ZK+xPsySksUP5noXTbzKaGwxw7SGQwrpJndZ2ZaD3aeSrub5T9bwe11PblFVjz+dSdKrhSqTE9bVqhro8bAqaXHLYIXJ5uYKgjxREbhI5cyaq/4DbfDBQgrTZozMQ1jvhlX206wrrJnbWNGrBsHBuhtu7ZYs6/50mLQOl9jCXxY2u4XgezvHa5NbW0oSSODuwio9DhkU9NsICWzZYMhPvsFtRnUAUb0AdhRWgs7qxBJBezEZojZwr8ki7xirvcgsXGH5ZyeOLim2WMI0obQM29apxVDKZ7NlQY7TsdTKNm2113Ry+KaxiCvwbnSOzGR6GeNd9wr9vC4XKryECP</xd:EncapsulatedX509Certificate>
          </xd:CertificateValues>
        </xd:UnsignedSignatureProperties>
      </xd:UnsignedProperties>
    </xd:QualifyingProperties>
  </Object>
  <Object Id="idValidSigLnImg">AQAAAGwAAAAAAAAAAAAAAD8BAACfAAAAAAAAAAAAAAAULAAACBYAACBFTUYAAAEA2Ec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G0AIMQZDqCyjgfgXW0AAQAAANjPAQ4AAAAASEsEDvjKSgvgXW0AgFkgDgAAAABISwQON1r2ZQMAAABAWvZlAQAAAJCRBA5AMSxmuY/xZQQ3MACAAVR2DVxPdt9bT3YENzAAZAEAAARl6XQEZel08If9DQAIAAAAAgAAAAAAACQ3MACXbOl0AAAAAAAAAABYODAABgAAAEw4MAAGAAAAAAAAAAAAAABMODAAXDcwAJrs6HQAAAAAAAIAAAAAMAAGAAAATDgwAAYAAABMEup0AAAAAAAAAABMODAABgAAAAAAAACINzAAQDDodAAAAAAAAgAATDgwAAYAAABkdgAIAAAAACUAAAAMAAAAAQAAABgAAAAMAAAAAAAAAhIAAAAMAAAAAQAAABYAAAAMAAAACAAAAFQAAABUAAAADAAAADcAAAAgAAAAWgAAAAEAAACrCg1CAAANQgwAAABbAAAAAQAAAEwAAAAEAAAACwAAADcAAAAiAAAAWwAAAFAAAABYAEQAFQAAABYAAAAMAAAAAAAAAFIAAABwAQAAAgAAABQAAAAJAAAAAAAAAAAAAAC8AgAAAAAAAAECAiJTAHkAcwB0AGUAbQAAAAAAAAAAAAAAAAAAAAAAAAAAAAAAAAAAAAAAAAAAAAAAAAAAAAAAAAAAAAAAAAAAAAAAAAAwAMVY+naUPTAAxVj6dsaVOwH+////DOT1dnLh9XZsswEOOPVwALCxAQ4kNzAAl2zpdAAAAAAAAAAAWDgwAAYAAABMODAABgAAAAIAAAAAAAAAxLEBDuDyAQ7EsQEOAAAAAODyAQ50NzAABGXpdARl6XQAAAAAAAgAAAACAAAAAAAAfDcwAJds6XQAAAAAAAAAALI4MAAHAAAApDgwAAcAAAAAAAAAAAAAAKQ4MAC0NzAAmuzodAAAAAAAAgAAAAAwAAcAAACkODAABwAAAEwS6nQAAAAAAAAAAKQ4MAAHAAAAAAAAAOA3MABAMOh0AAAAAAACAACkODA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AAAAAAAAAAAAAAAAAAAAAAAAAAAAAAAAAAAAAAAAAAAAAAAAAAAAAAAAAAAAAAAAAAAAADAASDP3ZRvbF6fH2henl74EZoDnwgT4eTQLRBb/DREWIYUiAIoBlKgwAGioMABYUAQOIA0AhCyrMABmvwRmIA0AhAAAAACA58IE+Ne4BBiqMAAQfCxmRhb/DQAAAAAQfCxmIA0AAEQW/w0BAAAAAAAAAAcAAABEFv8NAAAAAAAAAACcqDAARSv2ZSAAAAD/////AAAAAAAAAAAVAAAAAAAAAHAAAAABAAAAAQAAACQAAAAkAAAAEAAAAAAAAAAAAMIE+Ne4BAGoAQAAAAAAphUKpVypMABcqTAAMIUEZgAAAACMqzAAgOfCBECFBGamFQql2LMBDhypMABWOVB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xERERLbcSERFKuPQSEREREREREREREREREREREREREREREREREREREREREREREREREREREREREREREREREREREREREREREREREREREREREREREREREREAEREhEmgRERIRIhFKCmEhERIRIRERERERERERERERERERERERERERERERERERERERERERERERERERERERERERERERERERERERERERERERERERERERERERD/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D/EREREREX8hERERERIRERERERFNBRESEREREREREREREREREREREREREREREREREREREREREREREREREREREREREREREREREREREREREREREREREREREQARERERERIucRERERERERIRIREhES+KIREREhEREREREREREREREREREREREREREREREREREREREREREREREREREREREREREREREREREREREREREREREREP8RERERIRIaMRERERERIREREiESIRHwwhIRERERERERERERERERERERERERERERERERERERERERERERERERERERERERERERERERERERERERERERERERERABERERESEREbERERERERERESERIRITEaDBIREhEhEREREREREREREREREREREREREREREREREREREREREREREREREREREREREREREREREREREREREREREQ/xERERERESE5ERERERERERERIRERESIToFMREREREREREREREREREREREREREREREREREREREREREREREREREREREREREREREREREREREREREREREREREAERERERESERI6IRERERERIRERIRIRNFRCHg4RERESESERERERIRERERERERERERERERERERERERERERERERERERERERERERERERERERERERERERERERERD/ERERERERERJvIRERERERESERIRULmqmw1uDyISESEREhISEREREREREREREREREREREREREREREREREREREREREREREREREREREREREREREREREREREQARERERERIRERFqERIRERESERMRG4MiERIloJi1ESESIRERESEREREREREREREREREREREREREREREREREREREREREREREREREREREREREREREREREREREP8RERERERERERJKEhERIRERIRIdoRERIRERE9CwURERIhERESERERERERERERERERERERERERERERERERERERERERERERERERERERERERERERERERERERABEREREREREhESFNESERERERERGxIhERESIRERXwtyERERIREREREREREREREREREREREREREREREREREREREREREREREREREREREREREREREREREREREQ/xERERESERERISE9ERERIRETETAREREhERIRIREVsMESEREREREREREREREREREREREREREREREREREREREREREREREREREREREREREREREREREREREREAERERERERERERMRE9EhERERIREQQRERERIREhEhIRWAwSERIRERERERERERERERERERERERERERERERERERERERERERERERERERERERERERERERERERERD/ERERERESERERIhEdMhERERISFrEREREREhEiEhERJ5BCEREREREREREREREREREREREREREREREREREREREREREREREREREREREREREREREREREREREQAREREREREREREREREfQhERESEhOlERIRIRERERERIREmCXERESERERERERIRIREREREREREREREREREREREREREREREREREREREREREREREREREREREREP8REREREREREREREREkQhEhERERG0IRIREREREREREREhOgcRESIRERESIREhEiEREhERERERERERERERERERERERERERERERERERERERERERERERERERABEREREREREREREREREzIRIRExIxaRMREhERERESERIRETE7DhEREhERERERESEREhESIREREREREREREREREREREREREREREREREREREREREREREREREQ/x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9nZqiP53SLlQZ3RdUGf//wAAAACYdH5aAAA0zzAASAJPdgAAAAA4W20AiM4wAGjzmXQAAAAAAABDaGFyVXBwZXJXAAL2dpqJ/nd0zzAAAAAAAODOMACAAVR2DVxPdt9bT3bgzjAAZAEAAARl6XQEZel0kAtyAAAIAAAAAgAAAAAAAADPMACXbOl0AAAAAAAAAAA60DAACQAAACjQMAAJAAAAAAAAAAAAAAAo0DAAOM8wAJrs6HQAAAAAAAIAAAAAMAAJAAAAKNAwAAkAAABMEup0AAAAAAAAAAAo0DAACQAAAAAAAABkzzAAQDDodAAAAAAAAgAAKNAw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NwAAAAMAAAAdgAAAJsAAACGAAAAAQAAAKsKDUIAAA1CDAAAAHYAAAAYAAAATAAAAAAAAAAAAAAAAAAAAP//////////fAAAAEoAZQBmAGUAIABTAGUAYwBjAGkA8wBuACAAVADpAGMAbgBpAGMAYQAgAEQARgBaAAUAAAAHAAAABAAAAAcAAAAEAAAABwAAAAcAAAAGAAAABgAAAAMAAAAIAAAABwAAAAQAAAAHAAAABwAAAAYAAAAHAAAAAwAAAAYAAAAHAAAABAAAAAkAAAAGAAAABwAAAEsAAABAAAAAMAAAAAUAAAAgAAAAAQAAAAEAAAAQAAAAAAAAAAAAAABAAQAAoAAAAAAAAAAAAAAAQAEAAKAAAAAlAAAADAAAAAIAAAAnAAAAGAAAAAQAAAAAAAAA////AAAAAAAlAAAADAAAAAQAAABMAAAAZAAAAAsAAACLAAAAGwEAAJsAAAALAAAAiwAAABEBAAARAAAAIQDwAAAAAAAAAAAAAACAPwAAAAAAAAAAAACAPwAAAAAAAAAAAAAAAAAAAAAAAAAAAAAAAAAAAAAAAAAAJQAAAAwAAAAAAACAKAAAAAwAAAAEAAAAJQAAAAwAAAADAAAAGAAAAAwAAAAAAAACEgAAAAwAAAABAAAAFgAAAAwAAAAAAAAAVAAAAFABAAAMAAAAiwAAABoBAACbAAAAAQAAAKsKDUIAAA1CDAAAAIsAAAArAAAATAAAAAQAAAALAAAAiwAAABwBAACcAAAApAAAAEYAaQByAG0AYQBkAG8AIABwAG8AcgA6ACAASgB1AGEAbgAgAFAAYQBiAGwAbwAgAFIAbwBkAHIAaQBnAHUAZQB6ACAARgBlAHIAbgBhAG4AZABlAHoAAAAGAAAAAwAAAAUAAAALAAAABwAAAAgAAAAIAAAABAAAAAgAAAAIAAAABQAAAAMAAAAEAAAABQAAAAcAAAAHAAAABwAAAAQAAAAHAAAABwAAAAgAAAADAAAACAAAAAQAAAAIAAAACAAAAAgAAAAFAAAAAwAAAAgAAAAHAAAABwAAAAYAAAAEAAAABgAAAAcAAAAFAAAABwAAAAcAAAAHAAAACAAAAAcAAAAGAAAAFgAAAAwAAAAAAAAAJQAAAAwAAAACAAAADgAAABQAAAAAAAAAEAAAABQAAAA=</Object>
  <Object Id="idInvalidSigLnImg">AQAAAGwAAAAAAAAAAAAAAD8BAACfAAAAAAAAAAAAAAAULAAACBYAACBFTUYAAAEAyE0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PZ2aoj+d0i5UGd0XVBn//8AAAAAmHR+WgAANM8wAEgCT3YAAAAAOFttAIjOMABo85l0AAAAAAAAQ2hhclVwcGVyVwAC9naaif53dM8wAAAAAADgzjAAgAFUdg1cT3bfW0924M4wAGQBAAAEZel0BGXpdJALcgAACAAAAAIAAAAAAAAAzzAAl2zpdAAAAAAAAAAAOtAwAAkAAAAo0DAACQAAAAAAAAAAAAAAKNAwADjPMACa7Oh0AAAAAAACAAAAADAACQAAACjQMAAJAAAATBLqdAAAAAAAAAAAKNAwAAkAAAAAAAAAZM8wAEAw6HQAAAAAAAIAACjQMAAJAAAAZHYACAAAAAAlAAAADAAAAAEAAAAYAAAADAAAAP8AAAISAAAADAAAAAEAAAAeAAAAGAAAACoAAAAFAAAAhQAAABYAAAAlAAAADAAAAAEAAABUAAAAqAAAACsAAAAFAAAAgwAAABUAAAABAAAAqwoNQgAADUIrAAAABQAAAA8AAABMAAAAAAAAAAAAAAAAAAAA//////////9sAAAARgBpAHIAbQBhACAAbgBvACAAdgDhAGwAaQBkAGEAMAAGAAAAAwAAAAUAAAALAAAABwAAAAQAAAAHAAAACAAAAAQAAAAGAAAABwAAAAMAAAADAAAACAAAAAcAAABLAAAAQAAAADAAAAAFAAAAIAAAAAEAAAABAAAAEAAAAAAAAAAAAAAAQAEAAKAAAAAAAAAAAAAAAEABAACgAAAAUgAAAHABAAACAAAAFAAAAAkAAAAAAAAAAAAAALwCAAAAAAAAAQICIlMAeQBzAHQAZQBtAAAAAAAAAAAAAAAAAAAAAAAAAAAAAAAAAAAAAAAAAAAAAAAAAAAAAAAAAAAAAAAAAAAAAAAAADAAxVj6dpQ9MADFWPp2xpU7Af7///8M5PV2cuH1dmyzAQ449XAAsLEBDiQ3MACXbOl0AAAAAAAAAABYODAABgAAAEw4MAAGAAAAAgAAAAAAAADEsQEO4PIBDsSxAQ4AAAAA4PIBDnQ3MAAEZel0BGXpdAAAAAAACAAAAAIAAAAAAAB8NzAAl2zpdAAAAAAAAAAAsjgwAAcAAACkODAABwAAAAAAAAAAAAAApDgwALQ3MACa7Oh0AAAAAAACAAAAADAABwAAAKQ4MAAHAAAATBLqdAAAAAAAAAAApDgwAAcAAAAAAAAA4DcwAEAw6HQAAAAAAAIAAKQ4M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G0AIMQZDqCyjgfgXW0AAQAAANjPAQ4AAAAASEsEDvjKSgvgXW0AgFkgDgAAAABISwQON1r2ZQMAAABAWvZlAQAAAJCRBA5AMSxmuY/xZQQ3MACAAVR2DVxPdt9bT3YENzAAZAEAAARl6XQEZel08If9DQAIAAAAAgAAAAAAACQ3MACXbOl0AAAAAAAAAABYODAABgAAAEw4MAAGAAAAAAAAAAAAAABMODAAXDcwAJrs6HQAAAAAAAIAAAAAMAAGAAAATDgwAAYAAABMEup0AAAAAAAAAABMODAABgAAAAAAAACINzAAQDDodAAAAAAAAgAATDgwAAYAAABkdgAIAAAAACUAAAAMAAAAAwAAABgAAAAMAAAAAAAAAhIAAAAMAAAAAQAAABYAAAAMAAAACAAAAFQAAABUAAAADAAAADcAAAAgAAAAWgAAAAEAAACrCg1CAAANQgwAAABbAAAAAQAAAEwAAAAEAAAACwAAADcAAAAiAAAAWwAAAFAAAABYAAAA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AAAAAAAAAAAAAAAAAAAAAAAAAAAAAAAAAAAAAAAAAAAAAAAAAAAAAAAAAAAAAAAAAAAADCBFhS8BEDo092fyZOZmMbAc8AAAAA+Hk0CwCqMACXEyHXIgCKAVkpTmbAqDAAAAAAAIDnwgQAqjAAJIiAEgipMADpKE5mUwBlAGcAbwBlACAAVQBJAAAAAAAFKU5m2KkwAOEAAACAqDAAO1wFZiiyIQ7hAAAAAQAAAHZS8BEAADAA2lsFZgQAAAAFAAAAAAAAAAAAAAAAAAAAdlLwEYyqMAA1KE5m2E5VCwQAAACA58IEAAAAAFkoTmYAAAAAAABlAGcAbwBlACAAVQBJAAAACsZcqTAAXKkwAOEAAAD4qDAAAAAAAFhS8BEAAAAAAQAAAAAAAAAcqTAAVjlQ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P8RERES23EhERSrj0EhERERERERERERERERERERERERERERERERERERERERERERERERERERERERERERERERERERERERERERERERERERERERERERERERERABERIRJoERESESIRSgphIRESESEREREREREREREREREREREREREREREREREREREREREREREREREREREREREREREREREREREREREREREREREREREREREREQ/x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xERERERF/IRERERESERERERERTQUREhEREREREREREREREREREREREREREREREREREREREREREREREREREREREREREREREREREREREREREREREREREREAERERERESLnERERERERESESERIREviiERERIRERERERERERERERERERERERERERERERERERERERERERERERERERERERERERERERERERERERERERERERERD/ERERESESGjERERERESERERIhEiER8MISEREREREREREREREREREREREREREREREREREREREREREREREREREREREREREREREREREREREREREREREREREQAREREREhERGxEREREREREREhESESExGgwSERIRIREREREREREREREREREREREREREREREREREREREREREREREREREREREREREREREREREREREREREREREP8REREREREhORERERERERERESEREREiE6BTERERERERERERERERERERERERERERERERERERERERERERERERERERERERERERERERERERERERERERERERERABEREREREhESOiERERERESERESESETRUQh4OEREREhEhERERESEREREREREREREREREREREREREREREREREREREREREREREREREREREREREREREREREREQ/xERERERERESbyEREREREREhESEVC5qpsNbg8iEhEhERISEhEREREREREREREREREREREREREREREREREREREREREREREREREREREREREREREREREREREAERERERESERERahESEREREhETERuDIhESJaCYtREhEiEREREhERERERERERERERERERERERERERERERERERERERERERERERERERERERERERERERERERERD/ERERERERERESShIRESERESESHaERESERERPQsFERESIREREhEREREREREREREREREREREREREREREREREREREREREREREREREREREREREREREREREREQARERERERERIREhTREhERERERERsSIREREiEREV8LchERESEREREREREREREREREREREREREREREREREREREREREREREREREREREREREREREREREREREREP8REREREhERESEhPRERESERExEwERERIRESESERFbDBEhERERERERERERERERERERERERERERERERERERERERERERERERERERERERERERERERERERERERABERERERERERETERPRIRERESEREEERERESERIRISEVgMEhESEREREREREREREREREREREREREREREREREREREREREREREREREREREREREREREREREREREQ/xEREREREhERESIRHTIRERESEhaxERERERIRIhIRESeQQhEREREREREREREREREREREREREREREREREREREREREREREREREREREREREREREREREREREREAERERERERERERERERH0IREREhITpRESESERERERESERJglxEREhERERERESESERERERERERERERERERERERERERERERERERERERERERERERERERERERERD/ERERERERERERERERJEIRIRERERtCESERERERERERERIToHEREiEREREiERIRIhERIREREREREREREREREREREREREREREREREREREREREREREREREREQARERERERERERERERERMyESERMSMWkTERIREREREhESERExOw4RERIREREREREhERIREiEREREREREREREREREREREREREREREREREREREREREREREREREP8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3AAAAAwAAAB2AAAAmwAAAIYAAAABAAAAqwoNQgAADUIMAAAAdgAAABgAAABMAAAAAAAAAAAAAAAAAAAA//////////98AAAASgBlAGYAZQAgAFMAZQBjAGMAaQDzAG4AIABUAOkAYwBuAGkAYwBhACAARABGAFoABQAAAAcAAAAEAAAABwAAAAQAAAAHAAAABwAAAAYAAAAGAAAAAwAAAAgAAAAHAAAABAAAAAcAAAAHAAAABgAAAAcAAAADAAAABgAAAAcAAAAEAAAACQAAAAY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E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ALT. 6</vt:lpstr>
      <vt:lpstr>'ALT. 6'!Área_de_impresión</vt:lpstr>
      <vt:lpstr>'ALT. 6'!Títulos_a_imprimir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2018-12-10T12:09:03Z</cp:lastPrinted>
  <dcterms:created xsi:type="dcterms:W3CDTF">2016-11-30T18:58:44Z</dcterms:created>
  <dcterms:modified xsi:type="dcterms:W3CDTF">2018-12-19T17:24:16Z</dcterms:modified>
</cp:coreProperties>
</file>