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21840" windowHeight="13032" tabRatio="700" firstSheet="3" activeTab="5"/>
  </bookViews>
  <sheets>
    <sheet name="INFO MEDICIÓN DE RUIDO FUENTE" sheetId="1" r:id="rId1"/>
    <sheet name="INFO MEDICIÓN DE RUIDO RECEPTOR" sheetId="7" r:id="rId2"/>
    <sheet name="GEORREFERENCIACIÓN" sheetId="2" r:id="rId3"/>
    <sheet name="MEDICIÓN NIVELES DE RUIDO" sheetId="3" r:id="rId4"/>
    <sheet name="EVALUACIÓN DE NIVELES DE RUIDO" sheetId="4" r:id="rId5"/>
    <sheet name="RESUMEN EVALUACIÓN" sheetId="5" r:id="rId6"/>
    <sheet name="variables" sheetId="6" state="hidden" r:id="rId7"/>
  </sheets>
  <calcPr calcId="144525"/>
</workbook>
</file>

<file path=xl/calcChain.xml><?xml version="1.0" encoding="utf-8"?>
<calcChain xmlns="http://schemas.openxmlformats.org/spreadsheetml/2006/main">
  <c r="K20" i="4" l="1"/>
  <c r="K29" i="4"/>
  <c r="K32" i="4" s="1"/>
  <c r="O32" i="4" s="1"/>
  <c r="F7" i="5"/>
  <c r="G7" i="5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6" i="5"/>
  <c r="G6" i="5" s="1"/>
  <c r="C32" i="4"/>
  <c r="C30" i="4"/>
  <c r="E30" i="4" s="1"/>
  <c r="C29" i="4"/>
  <c r="C27" i="4"/>
  <c r="E27" i="4" s="1"/>
  <c r="C26" i="4"/>
  <c r="C24" i="4"/>
  <c r="E24" i="4" s="1"/>
  <c r="C23" i="4"/>
  <c r="C21" i="4"/>
  <c r="E21" i="4" s="1"/>
  <c r="G20" i="4" s="1"/>
  <c r="C20" i="4"/>
  <c r="C18" i="4"/>
  <c r="E18" i="4" s="1"/>
  <c r="G17" i="4" s="1"/>
  <c r="C17" i="4"/>
  <c r="C15" i="4"/>
  <c r="E15" i="4" s="1"/>
  <c r="G14" i="4" s="1"/>
  <c r="C14" i="4"/>
  <c r="C12" i="4"/>
  <c r="E12" i="4" s="1"/>
  <c r="C11" i="4"/>
  <c r="C9" i="4"/>
  <c r="E9" i="4" s="1"/>
  <c r="C8" i="4"/>
  <c r="C6" i="4"/>
  <c r="E6" i="4" s="1"/>
  <c r="C5" i="4"/>
  <c r="G23" i="4" l="1"/>
  <c r="G29" i="4"/>
  <c r="G26" i="4"/>
  <c r="D17" i="6"/>
  <c r="C17" i="6"/>
  <c r="G11" i="4"/>
  <c r="G8" i="4"/>
  <c r="G5" i="4"/>
  <c r="I17" i="4" l="1"/>
  <c r="K17" i="4" s="1"/>
  <c r="M24" i="4" s="1"/>
  <c r="O20" i="4" s="1"/>
  <c r="O17" i="4" s="1"/>
</calcChain>
</file>

<file path=xl/sharedStrings.xml><?xml version="1.0" encoding="utf-8"?>
<sst xmlns="http://schemas.openxmlformats.org/spreadsheetml/2006/main" count="291" uniqueCount="176">
  <si>
    <t>FICHA DE INFORMACIÓN DE MEDICIÓN DE RUIDO</t>
  </si>
  <si>
    <t>IDENTIFICACIÓN DE LA FUENTE EMISORA DE RUIDO</t>
  </si>
  <si>
    <t>Nombre o razón social</t>
  </si>
  <si>
    <t>RUT</t>
  </si>
  <si>
    <t>Dirección</t>
  </si>
  <si>
    <t>Comuna</t>
  </si>
  <si>
    <t>Nombre de Zona de emplazamiento (según IPT vigente)</t>
  </si>
  <si>
    <t>Datum</t>
  </si>
  <si>
    <t>Huso</t>
  </si>
  <si>
    <t>Coordenada Norte</t>
  </si>
  <si>
    <t>Coordenada Este</t>
  </si>
  <si>
    <t>CARACTERIZACIÓN DE LA FUENTE EMISORA DE RUIDO</t>
  </si>
  <si>
    <t>Actividad Productiva</t>
  </si>
  <si>
    <t>Actividad Comercial</t>
  </si>
  <si>
    <t>Actividad Esparcimiento</t>
  </si>
  <si>
    <t>Actividad de Servicio</t>
  </si>
  <si>
    <t>Infraestructura Transporte</t>
  </si>
  <si>
    <t>Infraestructura Sanitaria</t>
  </si>
  <si>
    <t>Infraestructura Energética</t>
  </si>
  <si>
    <t>Faena Constructiva</t>
  </si>
  <si>
    <t>Otro (Especificar)</t>
  </si>
  <si>
    <t>INSTRUMENTAL DE MEDICIÓN</t>
  </si>
  <si>
    <t>Identificación sonómetro</t>
  </si>
  <si>
    <t>Modelo</t>
  </si>
  <si>
    <t>N° serie</t>
  </si>
  <si>
    <t>Fecha de emisión Certificado de Calibración</t>
  </si>
  <si>
    <t>Número de Certificado de Calibración</t>
  </si>
  <si>
    <t>Identificación calibrador</t>
  </si>
  <si>
    <t>Ponderación en frecuencia</t>
  </si>
  <si>
    <t>Ponderación temporal</t>
  </si>
  <si>
    <t>Verificación de Calibración en Terreno</t>
  </si>
  <si>
    <t>Se deberá adjuntar Certificado de Calibración Periódica Vigente para ambos instrumentos.</t>
  </si>
  <si>
    <t>Marca</t>
  </si>
  <si>
    <t>Receptor N°</t>
  </si>
  <si>
    <t>Calle</t>
  </si>
  <si>
    <t>Número</t>
  </si>
  <si>
    <t>N° de Certificado de Informaciones Previas*</t>
  </si>
  <si>
    <t xml:space="preserve">Zonificación DS N° 38/11 MMA </t>
  </si>
  <si>
    <r>
      <t>*</t>
    </r>
    <r>
      <rPr>
        <i/>
        <sz val="9"/>
        <color theme="1"/>
        <rFont val="Calibri"/>
        <family val="2"/>
        <scheme val="minor"/>
      </rPr>
      <t>Adjuntar Certificado de Informaciones Previas (Si corresponde, según consideraciones de Art. 8°, D.S. N° 38/11 MMA)</t>
    </r>
  </si>
  <si>
    <t>Fecha medición</t>
  </si>
  <si>
    <t>Hora inicio medición</t>
  </si>
  <si>
    <t>Hora término medición</t>
  </si>
  <si>
    <t>Periodo de medición</t>
  </si>
  <si>
    <t>Lugar de medición</t>
  </si>
  <si>
    <t>Descripción del lugar de medición</t>
  </si>
  <si>
    <t>Condiciones de ventana (en caso de medición interna)</t>
  </si>
  <si>
    <t>Identificación ruido de fondo</t>
  </si>
  <si>
    <t>Temperatura [°C]</t>
  </si>
  <si>
    <t>Humedad [%]</t>
  </si>
  <si>
    <t>Velocidad de viento [m/s]</t>
  </si>
  <si>
    <t>Origen de la imagen Satelital</t>
  </si>
  <si>
    <t>Escala de la imagen Satelital</t>
  </si>
  <si>
    <t>LEYENDA DE CROQUIS O IMAGEN UTILIZADA</t>
  </si>
  <si>
    <t>Fuentes</t>
  </si>
  <si>
    <t>Receptores</t>
  </si>
  <si>
    <t>Símbolo</t>
  </si>
  <si>
    <t>Nombre</t>
  </si>
  <si>
    <t>Coordenadas</t>
  </si>
  <si>
    <t>N</t>
  </si>
  <si>
    <t>E</t>
  </si>
  <si>
    <t>Se podrán adjuntar fotografías, considerando como máximo una (1) por fuente y dos (2) por lugar de medición.</t>
  </si>
  <si>
    <t>Identificación Receptor N°</t>
  </si>
  <si>
    <t>NPSeq</t>
  </si>
  <si>
    <t>NPSmin</t>
  </si>
  <si>
    <t>NPSmáx</t>
  </si>
  <si>
    <t>Punto 1</t>
  </si>
  <si>
    <t>Punto 2</t>
  </si>
  <si>
    <t>Punto 3</t>
  </si>
  <si>
    <t>REGISTRO DE RUIDO DE FONDO</t>
  </si>
  <si>
    <t>Ruido de fondo afecta la medición</t>
  </si>
  <si>
    <t>Fecha:</t>
  </si>
  <si>
    <t>Hora:</t>
  </si>
  <si>
    <t>5'</t>
  </si>
  <si>
    <t>10'</t>
  </si>
  <si>
    <t>15'</t>
  </si>
  <si>
    <t>20'</t>
  </si>
  <si>
    <t>25'</t>
  </si>
  <si>
    <t>30'</t>
  </si>
  <si>
    <t>Observaciones:</t>
  </si>
  <si>
    <t>FICHA DE EVALUACIÓN DE NIVELES DE RUIDO</t>
  </si>
  <si>
    <t>Mayor</t>
  </si>
  <si>
    <t>Interior</t>
  </si>
  <si>
    <t>Cerrada</t>
  </si>
  <si>
    <t>NPSmáx - 5</t>
  </si>
  <si>
    <t>Suma</t>
  </si>
  <si>
    <t>Corrección Ruido de fondo</t>
  </si>
  <si>
    <t>Corrección ventana</t>
  </si>
  <si>
    <t>Diferencia</t>
  </si>
  <si>
    <t>(*) Aproximar a números enteros</t>
  </si>
  <si>
    <t>NPSeq Ruido fondo(*)</t>
  </si>
  <si>
    <t>Promedio(*)</t>
  </si>
  <si>
    <t>Información del Receptor</t>
  </si>
  <si>
    <t>Identificación del Receptor N°</t>
  </si>
  <si>
    <t>Indicar Condiciones</t>
  </si>
  <si>
    <t>Medición</t>
  </si>
  <si>
    <t>Ventana</t>
  </si>
  <si>
    <t>Modelación ISO 9613</t>
  </si>
  <si>
    <t>REGISTRO DE MEDICIÓN DE RUIDO DE FUENTE EMISORA</t>
  </si>
  <si>
    <t>Seleccione</t>
  </si>
  <si>
    <t>Exterior</t>
  </si>
  <si>
    <t>Abierta</t>
  </si>
  <si>
    <t>No Aplica</t>
  </si>
  <si>
    <t>Si</t>
  </si>
  <si>
    <t>No</t>
  </si>
  <si>
    <t>TABLA DE EVALUACIÓN</t>
  </si>
  <si>
    <t>NPC [dBA]</t>
  </si>
  <si>
    <t>Ruido de Fondo [dBA]</t>
  </si>
  <si>
    <t>Periodo</t>
  </si>
  <si>
    <t>Límite [dBA]</t>
  </si>
  <si>
    <t>Zona DS N°38</t>
  </si>
  <si>
    <r>
      <t xml:space="preserve">Periodo </t>
    </r>
    <r>
      <rPr>
        <b/>
        <sz val="7"/>
        <color theme="1"/>
        <rFont val="Calibri"/>
        <family val="2"/>
        <scheme val="minor"/>
      </rPr>
      <t>(Diurno/Nocturno)</t>
    </r>
  </si>
  <si>
    <r>
      <t xml:space="preserve">Estado </t>
    </r>
    <r>
      <rPr>
        <b/>
        <sz val="7"/>
        <color theme="1"/>
        <rFont val="Calibri"/>
        <family val="2"/>
        <scheme val="minor"/>
      </rPr>
      <t>(Supera/No Supera)</t>
    </r>
  </si>
  <si>
    <t>OBSERVACIONES</t>
  </si>
  <si>
    <t>ANEXOS</t>
  </si>
  <si>
    <t>N°</t>
  </si>
  <si>
    <t>Descripción</t>
  </si>
  <si>
    <r>
      <t>RESPONSABLE DEL REPORTE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(Llenar sólo ETFA)</t>
    </r>
  </si>
  <si>
    <t>Fecha del reporte</t>
  </si>
  <si>
    <t>Nombre Representante Legal</t>
  </si>
  <si>
    <t>Firma Representante Legal</t>
  </si>
  <si>
    <t>Zonas</t>
  </si>
  <si>
    <t>Zona I</t>
  </si>
  <si>
    <t>Zona II</t>
  </si>
  <si>
    <t>Zona III</t>
  </si>
  <si>
    <t>Zona IV</t>
  </si>
  <si>
    <t>Zona Rural</t>
  </si>
  <si>
    <t>Diurno</t>
  </si>
  <si>
    <t>Nocturno</t>
  </si>
  <si>
    <t>I</t>
  </si>
  <si>
    <t>II</t>
  </si>
  <si>
    <t>III</t>
  </si>
  <si>
    <t>IV</t>
  </si>
  <si>
    <t>Rural</t>
  </si>
  <si>
    <t>Nombre y firma profesional de terreno o Inspector Ambiental (IA)</t>
  </si>
  <si>
    <t>Institución, Empresa o Entidad Técnica de Fiscalización Ambiental (ETFA)</t>
  </si>
  <si>
    <t>Nota:
• Se deberá imprimir y completar esta página para cada receptor evaluado. 
• Se podrán incluir fotografías del punto donde se ubique el sonómetro para la realización de la medición.
• Los datos de Temperatura, Humedad Relativa y Velocidad de viento, corresponderá para mediciones realizadas en el exterior.</t>
  </si>
  <si>
    <t>IDENTIFICACIÓN DEL RECEPTOR</t>
  </si>
  <si>
    <t>CONDICIONES DE MEDICIÓN</t>
  </si>
  <si>
    <t>FICHA DE GEORREFERENCIACIÓN DE MEDICIÓN DE RUIDO</t>
  </si>
  <si>
    <t>FICHA DE MEDICIÓN DE NIVELES DE RUIDO</t>
  </si>
  <si>
    <t>Copiapó</t>
  </si>
  <si>
    <t>WGS84</t>
  </si>
  <si>
    <t>19S</t>
  </si>
  <si>
    <t>CIRRUS</t>
  </si>
  <si>
    <t>CR162B</t>
  </si>
  <si>
    <t>CR514</t>
  </si>
  <si>
    <t>dbA</t>
  </si>
  <si>
    <t>LENTA</t>
  </si>
  <si>
    <t>Google Earth</t>
  </si>
  <si>
    <t>En rojo</t>
  </si>
  <si>
    <t>Denunciado</t>
  </si>
  <si>
    <t>En azul</t>
  </si>
  <si>
    <t>Denunciante</t>
  </si>
  <si>
    <t>SMA</t>
  </si>
  <si>
    <t>G066144</t>
  </si>
  <si>
    <t>No se midió ruido de fondo, ya que no fue posible identificarlo</t>
  </si>
  <si>
    <t>SON20160093</t>
  </si>
  <si>
    <t>CAL20160117</t>
  </si>
  <si>
    <t>19 DE DICIEMBRE DE 2016</t>
  </si>
  <si>
    <t>15 DE DICIEMBRE DE 2016</t>
  </si>
  <si>
    <t>Certificado de Calibración de Sonómetro N° SON20160093</t>
  </si>
  <si>
    <t>Certificado de Calibración de Calibrador N° CAL20160117</t>
  </si>
  <si>
    <t xml:space="preserve">Copiapó </t>
  </si>
  <si>
    <t>Claudia Acevedo Meins</t>
  </si>
  <si>
    <t xml:space="preserve">Ubicación del denunciado en Plan Regulador Comunal de Copiapó </t>
  </si>
  <si>
    <t xml:space="preserve">Sociedad de Servicios Alimentarios ART Limitada </t>
  </si>
  <si>
    <t>76.544.175-7</t>
  </si>
  <si>
    <t>Juan Martínez 18</t>
  </si>
  <si>
    <t>Luis Hormazabal</t>
  </si>
  <si>
    <t>Juan Martínez</t>
  </si>
  <si>
    <t xml:space="preserve"> Zona A2 </t>
  </si>
  <si>
    <t xml:space="preserve"> Zona A2</t>
  </si>
  <si>
    <t>Habitación interior de vivienda</t>
  </si>
  <si>
    <t xml:space="preserve"> -</t>
  </si>
  <si>
    <t xml:space="preserve"> - </t>
  </si>
  <si>
    <t>En domicilio de denunciante habita persona con problemas de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</si>
</sst>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/>
    <xf numFmtId="0" fontId="11" fillId="0" borderId="0" xfId="0" applyFont="1" applyFill="1" applyAlignment="1">
      <alignment horizontal="center" vertical="center"/>
    </xf>
    <xf numFmtId="0" fontId="11" fillId="0" borderId="0" xfId="0" applyFont="1"/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right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0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45720</xdr:rowOff>
        </xdr:from>
        <xdr:to>
          <xdr:col>3</xdr:col>
          <xdr:colOff>198120</xdr:colOff>
          <xdr:row>14</xdr:row>
          <xdr:rowOff>274320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Industrial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38100</xdr:rowOff>
        </xdr:from>
        <xdr:to>
          <xdr:col>3</xdr:col>
          <xdr:colOff>190500</xdr:colOff>
          <xdr:row>15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Restaurant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38100</xdr:rowOff>
        </xdr:from>
        <xdr:to>
          <xdr:col>3</xdr:col>
          <xdr:colOff>198120</xdr:colOff>
          <xdr:row>16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Discoteca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38100</xdr:rowOff>
        </xdr:from>
        <xdr:to>
          <xdr:col>3</xdr:col>
          <xdr:colOff>190500</xdr:colOff>
          <xdr:row>17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Religioso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3</xdr:col>
          <xdr:colOff>190500</xdr:colOff>
          <xdr:row>18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Terminal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45720</xdr:rowOff>
        </xdr:from>
        <xdr:to>
          <xdr:col>4</xdr:col>
          <xdr:colOff>0</xdr:colOff>
          <xdr:row>19</xdr:row>
          <xdr:rowOff>274320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Planta de Tratamiento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38100</xdr:rowOff>
        </xdr:from>
        <xdr:to>
          <xdr:col>3</xdr:col>
          <xdr:colOff>190500</xdr:colOff>
          <xdr:row>20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Generadora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45720</xdr:rowOff>
        </xdr:from>
        <xdr:to>
          <xdr:col>3</xdr:col>
          <xdr:colOff>274320</xdr:colOff>
          <xdr:row>21</xdr:row>
          <xdr:rowOff>274320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Construcción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14</xdr:row>
          <xdr:rowOff>45720</xdr:rowOff>
        </xdr:from>
        <xdr:to>
          <xdr:col>5</xdr:col>
          <xdr:colOff>198120</xdr:colOff>
          <xdr:row>14</xdr:row>
          <xdr:rowOff>274320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Agrícola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15</xdr:row>
          <xdr:rowOff>45720</xdr:rowOff>
        </xdr:from>
        <xdr:to>
          <xdr:col>5</xdr:col>
          <xdr:colOff>449580</xdr:colOff>
          <xdr:row>15</xdr:row>
          <xdr:rowOff>274320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Mecánico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45720</xdr:rowOff>
        </xdr:from>
        <xdr:to>
          <xdr:col>5</xdr:col>
          <xdr:colOff>617220</xdr:colOff>
          <xdr:row>16</xdr:row>
          <xdr:rowOff>274320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Recinto Deportivo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17</xdr:row>
          <xdr:rowOff>45720</xdr:rowOff>
        </xdr:from>
        <xdr:to>
          <xdr:col>5</xdr:col>
          <xdr:colOff>198120</xdr:colOff>
          <xdr:row>17</xdr:row>
          <xdr:rowOff>274320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Salud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18</xdr:row>
          <xdr:rowOff>45720</xdr:rowOff>
        </xdr:from>
        <xdr:to>
          <xdr:col>5</xdr:col>
          <xdr:colOff>617220</xdr:colOff>
          <xdr:row>18</xdr:row>
          <xdr:rowOff>274320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Taller de Transporte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19</xdr:row>
          <xdr:rowOff>45720</xdr:rowOff>
        </xdr:from>
        <xdr:to>
          <xdr:col>5</xdr:col>
          <xdr:colOff>533400</xdr:colOff>
          <xdr:row>19</xdr:row>
          <xdr:rowOff>274320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Relleno Sanitario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20</xdr:row>
          <xdr:rowOff>45720</xdr:rowOff>
        </xdr:from>
        <xdr:to>
          <xdr:col>5</xdr:col>
          <xdr:colOff>640080</xdr:colOff>
          <xdr:row>20</xdr:row>
          <xdr:rowOff>274320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Distribución Eléctrica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21</xdr:row>
          <xdr:rowOff>45720</xdr:rowOff>
        </xdr:from>
        <xdr:to>
          <xdr:col>5</xdr:col>
          <xdr:colOff>198120</xdr:colOff>
          <xdr:row>21</xdr:row>
          <xdr:rowOff>274320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Demolición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14</xdr:row>
          <xdr:rowOff>45720</xdr:rowOff>
        </xdr:from>
        <xdr:to>
          <xdr:col>7</xdr:col>
          <xdr:colOff>198120</xdr:colOff>
          <xdr:row>14</xdr:row>
          <xdr:rowOff>274320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Extracción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15</xdr:row>
          <xdr:rowOff>45720</xdr:rowOff>
        </xdr:from>
        <xdr:to>
          <xdr:col>7</xdr:col>
          <xdr:colOff>480060</xdr:colOff>
          <xdr:row>15</xdr:row>
          <xdr:rowOff>274320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Local Comercial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16</xdr:row>
          <xdr:rowOff>45720</xdr:rowOff>
        </xdr:from>
        <xdr:to>
          <xdr:col>7</xdr:col>
          <xdr:colOff>198120</xdr:colOff>
          <xdr:row>16</xdr:row>
          <xdr:rowOff>274320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Cultura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17</xdr:row>
          <xdr:rowOff>45720</xdr:rowOff>
        </xdr:from>
        <xdr:to>
          <xdr:col>7</xdr:col>
          <xdr:colOff>297180</xdr:colOff>
          <xdr:row>17</xdr:row>
          <xdr:rowOff>274320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18</xdr:row>
          <xdr:rowOff>45720</xdr:rowOff>
        </xdr:from>
        <xdr:to>
          <xdr:col>7</xdr:col>
          <xdr:colOff>594360</xdr:colOff>
          <xdr:row>18</xdr:row>
          <xdr:rowOff>274320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Estación Intermedia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18</xdr:row>
          <xdr:rowOff>297180</xdr:rowOff>
        </xdr:from>
        <xdr:to>
          <xdr:col>7</xdr:col>
          <xdr:colOff>464820</xdr:colOff>
          <xdr:row>20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Instalación de Distribución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20</xdr:row>
          <xdr:rowOff>45720</xdr:rowOff>
        </xdr:from>
        <xdr:to>
          <xdr:col>7</xdr:col>
          <xdr:colOff>403860</xdr:colOff>
          <xdr:row>20</xdr:row>
          <xdr:rowOff>274320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Comunicaciones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21</xdr:row>
          <xdr:rowOff>45720</xdr:rowOff>
        </xdr:from>
        <xdr:to>
          <xdr:col>7</xdr:col>
          <xdr:colOff>198120</xdr:colOff>
          <xdr:row>21</xdr:row>
          <xdr:rowOff>274320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Reparación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14</xdr:row>
          <xdr:rowOff>45720</xdr:rowOff>
        </xdr:from>
        <xdr:to>
          <xdr:col>9</xdr:col>
          <xdr:colOff>312420</xdr:colOff>
          <xdr:row>14</xdr:row>
          <xdr:rowOff>274320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15</xdr:row>
          <xdr:rowOff>45720</xdr:rowOff>
        </xdr:from>
        <xdr:to>
          <xdr:col>9</xdr:col>
          <xdr:colOff>312420</xdr:colOff>
          <xdr:row>15</xdr:row>
          <xdr:rowOff>274320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16</xdr:row>
          <xdr:rowOff>45720</xdr:rowOff>
        </xdr:from>
        <xdr:to>
          <xdr:col>9</xdr:col>
          <xdr:colOff>312420</xdr:colOff>
          <xdr:row>16</xdr:row>
          <xdr:rowOff>274320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17</xdr:row>
          <xdr:rowOff>45720</xdr:rowOff>
        </xdr:from>
        <xdr:to>
          <xdr:col>9</xdr:col>
          <xdr:colOff>312420</xdr:colOff>
          <xdr:row>17</xdr:row>
          <xdr:rowOff>274320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18</xdr:row>
          <xdr:rowOff>45720</xdr:rowOff>
        </xdr:from>
        <xdr:to>
          <xdr:col>9</xdr:col>
          <xdr:colOff>312420</xdr:colOff>
          <xdr:row>18</xdr:row>
          <xdr:rowOff>274320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19</xdr:row>
          <xdr:rowOff>45720</xdr:rowOff>
        </xdr:from>
        <xdr:to>
          <xdr:col>9</xdr:col>
          <xdr:colOff>312420</xdr:colOff>
          <xdr:row>19</xdr:row>
          <xdr:rowOff>274320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20</xdr:row>
          <xdr:rowOff>45720</xdr:rowOff>
        </xdr:from>
        <xdr:to>
          <xdr:col>9</xdr:col>
          <xdr:colOff>312420</xdr:colOff>
          <xdr:row>20</xdr:row>
          <xdr:rowOff>274320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21</xdr:row>
          <xdr:rowOff>45720</xdr:rowOff>
        </xdr:from>
        <xdr:to>
          <xdr:col>9</xdr:col>
          <xdr:colOff>312420</xdr:colOff>
          <xdr:row>21</xdr:row>
          <xdr:rowOff>274320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34</xdr:row>
          <xdr:rowOff>38100</xdr:rowOff>
        </xdr:from>
        <xdr:to>
          <xdr:col>4</xdr:col>
          <xdr:colOff>289560</xdr:colOff>
          <xdr:row>34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617220</xdr:colOff>
          <xdr:row>34</xdr:row>
          <xdr:rowOff>38100</xdr:rowOff>
        </xdr:from>
        <xdr:to>
          <xdr:col>8</xdr:col>
          <xdr:colOff>121920</xdr:colOff>
          <xdr:row>34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23</xdr:row>
          <xdr:rowOff>114300</xdr:rowOff>
        </xdr:from>
        <xdr:to>
          <xdr:col>3</xdr:col>
          <xdr:colOff>495300</xdr:colOff>
          <xdr:row>23</xdr:row>
          <xdr:rowOff>335280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Abierta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23</xdr:row>
          <xdr:rowOff>106680</xdr:rowOff>
        </xdr:from>
        <xdr:to>
          <xdr:col>5</xdr:col>
          <xdr:colOff>762000</xdr:colOff>
          <xdr:row>23</xdr:row>
          <xdr:rowOff>327660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Ventana Cerrada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20</xdr:row>
          <xdr:rowOff>22860</xdr:rowOff>
        </xdr:from>
        <xdr:to>
          <xdr:col>3</xdr:col>
          <xdr:colOff>426720</xdr:colOff>
          <xdr:row>20</xdr:row>
          <xdr:rowOff>182880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7:00 a 21:00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20</xdr:row>
          <xdr:rowOff>22860</xdr:rowOff>
        </xdr:from>
        <xdr:to>
          <xdr:col>5</xdr:col>
          <xdr:colOff>731520</xdr:colOff>
          <xdr:row>20</xdr:row>
          <xdr:rowOff>182880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21:00 a 7:00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21</xdr:row>
          <xdr:rowOff>22860</xdr:rowOff>
        </xdr:from>
        <xdr:to>
          <xdr:col>3</xdr:col>
          <xdr:colOff>518160</xdr:colOff>
          <xdr:row>21</xdr:row>
          <xdr:rowOff>182880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21</xdr:row>
          <xdr:rowOff>22860</xdr:rowOff>
        </xdr:from>
        <xdr:to>
          <xdr:col>5</xdr:col>
          <xdr:colOff>822960</xdr:colOff>
          <xdr:row>21</xdr:row>
          <xdr:rowOff>182880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12</xdr:row>
          <xdr:rowOff>76200</xdr:rowOff>
        </xdr:from>
        <xdr:to>
          <xdr:col>2</xdr:col>
          <xdr:colOff>754380</xdr:colOff>
          <xdr:row>12</xdr:row>
          <xdr:rowOff>289560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12</xdr:row>
          <xdr:rowOff>76200</xdr:rowOff>
        </xdr:from>
        <xdr:to>
          <xdr:col>3</xdr:col>
          <xdr:colOff>723900</xdr:colOff>
          <xdr:row>12</xdr:row>
          <xdr:rowOff>289560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12</xdr:row>
          <xdr:rowOff>76200</xdr:rowOff>
        </xdr:from>
        <xdr:to>
          <xdr:col>4</xdr:col>
          <xdr:colOff>716280</xdr:colOff>
          <xdr:row>12</xdr:row>
          <xdr:rowOff>289560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76200</xdr:rowOff>
        </xdr:from>
        <xdr:to>
          <xdr:col>5</xdr:col>
          <xdr:colOff>731520</xdr:colOff>
          <xdr:row>12</xdr:row>
          <xdr:rowOff>289560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68580</xdr:rowOff>
        </xdr:from>
        <xdr:to>
          <xdr:col>6</xdr:col>
          <xdr:colOff>792480</xdr:colOff>
          <xdr:row>12</xdr:row>
          <xdr:rowOff>274320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Rural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127000</xdr:colOff>
      <xdr:row>27</xdr:row>
      <xdr:rowOff>33866</xdr:rowOff>
    </xdr:from>
    <xdr:to>
      <xdr:col>6</xdr:col>
      <xdr:colOff>389466</xdr:colOff>
      <xdr:row>27</xdr:row>
      <xdr:rowOff>499533</xdr:rowOff>
    </xdr:to>
    <xdr:pic>
      <xdr:nvPicPr>
        <xdr:cNvPr id="14" name="13 Imagen" descr="C:\Users\claudia.acevedo\Documents\FISCALIZACIÓN\AÑO 2016\INFO VARIADA\VARIOS\firma Claudi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9733" y="6527799"/>
          <a:ext cx="1219200" cy="465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1</xdr:row>
          <xdr:rowOff>160020</xdr:rowOff>
        </xdr:from>
        <xdr:to>
          <xdr:col>3</xdr:col>
          <xdr:colOff>160020</xdr:colOff>
          <xdr:row>3</xdr:row>
          <xdr:rowOff>30480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518160</xdr:colOff>
          <xdr:row>1</xdr:row>
          <xdr:rowOff>182880</xdr:rowOff>
        </xdr:from>
        <xdr:to>
          <xdr:col>7</xdr:col>
          <xdr:colOff>541020</xdr:colOff>
          <xdr:row>3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Imagen Satelital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3</xdr:row>
      <xdr:rowOff>0</xdr:rowOff>
    </xdr:from>
    <xdr:to>
      <xdr:col>7</xdr:col>
      <xdr:colOff>1306286</xdr:colOff>
      <xdr:row>26</xdr:row>
      <xdr:rowOff>125186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"/>
          <a:ext cx="6324600" cy="438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48816</xdr:colOff>
      <xdr:row>10</xdr:row>
      <xdr:rowOff>138800</xdr:rowOff>
    </xdr:from>
    <xdr:to>
      <xdr:col>2</xdr:col>
      <xdr:colOff>624816</xdr:colOff>
      <xdr:row>10</xdr:row>
      <xdr:rowOff>139302</xdr:rowOff>
    </xdr:to>
    <xdr:cxnSp macro="">
      <xdr:nvCxnSpPr>
        <xdr:cNvPr id="3" name="2 Conector recto de flecha"/>
        <xdr:cNvCxnSpPr/>
      </xdr:nvCxnSpPr>
      <xdr:spPr>
        <a:xfrm flipV="1">
          <a:off x="2120504" y="20318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57338</xdr:colOff>
      <xdr:row>12</xdr:row>
      <xdr:rowOff>148827</xdr:rowOff>
    </xdr:from>
    <xdr:to>
      <xdr:col>2</xdr:col>
      <xdr:colOff>633338</xdr:colOff>
      <xdr:row>12</xdr:row>
      <xdr:rowOff>149329</xdr:rowOff>
    </xdr:to>
    <xdr:cxnSp macro="">
      <xdr:nvCxnSpPr>
        <xdr:cNvPr id="6" name="5 Conector recto de flecha"/>
        <xdr:cNvCxnSpPr/>
      </xdr:nvCxnSpPr>
      <xdr:spPr>
        <a:xfrm flipV="1">
          <a:off x="2129026" y="23931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66550</xdr:colOff>
      <xdr:row>14</xdr:row>
      <xdr:rowOff>145819</xdr:rowOff>
    </xdr:from>
    <xdr:to>
      <xdr:col>2</xdr:col>
      <xdr:colOff>642550</xdr:colOff>
      <xdr:row>14</xdr:row>
      <xdr:rowOff>146321</xdr:rowOff>
    </xdr:to>
    <xdr:cxnSp macro="">
      <xdr:nvCxnSpPr>
        <xdr:cNvPr id="7" name="6 Conector recto de flecha"/>
        <xdr:cNvCxnSpPr/>
      </xdr:nvCxnSpPr>
      <xdr:spPr>
        <a:xfrm flipV="1">
          <a:off x="2138238" y="27413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50916</xdr:colOff>
      <xdr:row>10</xdr:row>
      <xdr:rowOff>107635</xdr:rowOff>
    </xdr:from>
    <xdr:to>
      <xdr:col>4</xdr:col>
      <xdr:colOff>626916</xdr:colOff>
      <xdr:row>10</xdr:row>
      <xdr:rowOff>108137</xdr:rowOff>
    </xdr:to>
    <xdr:cxnSp macro="">
      <xdr:nvCxnSpPr>
        <xdr:cNvPr id="8" name="7 Conector recto de flecha"/>
        <xdr:cNvCxnSpPr/>
      </xdr:nvCxnSpPr>
      <xdr:spPr>
        <a:xfrm flipV="1">
          <a:off x="3479916" y="2000729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59438</xdr:colOff>
      <xdr:row>12</xdr:row>
      <xdr:rowOff>117662</xdr:rowOff>
    </xdr:from>
    <xdr:to>
      <xdr:col>4</xdr:col>
      <xdr:colOff>635438</xdr:colOff>
      <xdr:row>12</xdr:row>
      <xdr:rowOff>118164</xdr:rowOff>
    </xdr:to>
    <xdr:cxnSp macro="">
      <xdr:nvCxnSpPr>
        <xdr:cNvPr id="9" name="8 Conector recto de flecha"/>
        <xdr:cNvCxnSpPr/>
      </xdr:nvCxnSpPr>
      <xdr:spPr>
        <a:xfrm flipV="1">
          <a:off x="3488438" y="236199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74603</xdr:colOff>
      <xdr:row>14</xdr:row>
      <xdr:rowOff>114654</xdr:rowOff>
    </xdr:from>
    <xdr:to>
      <xdr:col>4</xdr:col>
      <xdr:colOff>650603</xdr:colOff>
      <xdr:row>14</xdr:row>
      <xdr:rowOff>115156</xdr:rowOff>
    </xdr:to>
    <xdr:cxnSp macro="">
      <xdr:nvCxnSpPr>
        <xdr:cNvPr id="10" name="9 Conector recto de flecha"/>
        <xdr:cNvCxnSpPr/>
      </xdr:nvCxnSpPr>
      <xdr:spPr>
        <a:xfrm flipV="1">
          <a:off x="3503603" y="271021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18</xdr:row>
      <xdr:rowOff>138800</xdr:rowOff>
    </xdr:from>
    <xdr:to>
      <xdr:col>2</xdr:col>
      <xdr:colOff>630769</xdr:colOff>
      <xdr:row>18</xdr:row>
      <xdr:rowOff>139302</xdr:rowOff>
    </xdr:to>
    <xdr:cxnSp macro="">
      <xdr:nvCxnSpPr>
        <xdr:cNvPr id="11" name="10 Conector recto de flecha"/>
        <xdr:cNvCxnSpPr/>
      </xdr:nvCxnSpPr>
      <xdr:spPr>
        <a:xfrm flipV="1">
          <a:off x="2126457" y="346659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20</xdr:row>
      <xdr:rowOff>148827</xdr:rowOff>
    </xdr:from>
    <xdr:to>
      <xdr:col>2</xdr:col>
      <xdr:colOff>639291</xdr:colOff>
      <xdr:row>20</xdr:row>
      <xdr:rowOff>149329</xdr:rowOff>
    </xdr:to>
    <xdr:cxnSp macro="">
      <xdr:nvCxnSpPr>
        <xdr:cNvPr id="12" name="11 Conector recto de flecha"/>
        <xdr:cNvCxnSpPr/>
      </xdr:nvCxnSpPr>
      <xdr:spPr>
        <a:xfrm flipV="1">
          <a:off x="2134979" y="382785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72503</xdr:colOff>
      <xdr:row>22</xdr:row>
      <xdr:rowOff>145819</xdr:rowOff>
    </xdr:from>
    <xdr:to>
      <xdr:col>2</xdr:col>
      <xdr:colOff>648503</xdr:colOff>
      <xdr:row>22</xdr:row>
      <xdr:rowOff>146321</xdr:rowOff>
    </xdr:to>
    <xdr:cxnSp macro="">
      <xdr:nvCxnSpPr>
        <xdr:cNvPr id="13" name="12 Conector recto de flecha"/>
        <xdr:cNvCxnSpPr/>
      </xdr:nvCxnSpPr>
      <xdr:spPr>
        <a:xfrm flipV="1">
          <a:off x="2144191" y="417608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62122</xdr:colOff>
      <xdr:row>18</xdr:row>
      <xdr:rowOff>144753</xdr:rowOff>
    </xdr:from>
    <xdr:to>
      <xdr:col>4</xdr:col>
      <xdr:colOff>638122</xdr:colOff>
      <xdr:row>18</xdr:row>
      <xdr:rowOff>145255</xdr:rowOff>
    </xdr:to>
    <xdr:cxnSp macro="">
      <xdr:nvCxnSpPr>
        <xdr:cNvPr id="14" name="13 Conector recto de flecha"/>
        <xdr:cNvCxnSpPr/>
      </xdr:nvCxnSpPr>
      <xdr:spPr>
        <a:xfrm flipV="1">
          <a:off x="3491122" y="3472550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70644</xdr:colOff>
      <xdr:row>20</xdr:row>
      <xdr:rowOff>154780</xdr:rowOff>
    </xdr:from>
    <xdr:to>
      <xdr:col>4</xdr:col>
      <xdr:colOff>646644</xdr:colOff>
      <xdr:row>20</xdr:row>
      <xdr:rowOff>155282</xdr:rowOff>
    </xdr:to>
    <xdr:cxnSp macro="">
      <xdr:nvCxnSpPr>
        <xdr:cNvPr id="15" name="14 Conector recto de flecha"/>
        <xdr:cNvCxnSpPr/>
      </xdr:nvCxnSpPr>
      <xdr:spPr>
        <a:xfrm flipV="1">
          <a:off x="3499644" y="3833811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79856</xdr:colOff>
      <xdr:row>22</xdr:row>
      <xdr:rowOff>148828</xdr:rowOff>
    </xdr:from>
    <xdr:to>
      <xdr:col>4</xdr:col>
      <xdr:colOff>655856</xdr:colOff>
      <xdr:row>22</xdr:row>
      <xdr:rowOff>152274</xdr:rowOff>
    </xdr:to>
    <xdr:cxnSp macro="">
      <xdr:nvCxnSpPr>
        <xdr:cNvPr id="16" name="15 Conector recto de flecha"/>
        <xdr:cNvCxnSpPr/>
      </xdr:nvCxnSpPr>
      <xdr:spPr>
        <a:xfrm flipV="1">
          <a:off x="3508856" y="4179094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54769</xdr:colOff>
      <xdr:row>26</xdr:row>
      <xdr:rowOff>126894</xdr:rowOff>
    </xdr:from>
    <xdr:to>
      <xdr:col>2</xdr:col>
      <xdr:colOff>630769</xdr:colOff>
      <xdr:row>26</xdr:row>
      <xdr:rowOff>127396</xdr:rowOff>
    </xdr:to>
    <xdr:cxnSp macro="">
      <xdr:nvCxnSpPr>
        <xdr:cNvPr id="17" name="16 Conector recto de flecha"/>
        <xdr:cNvCxnSpPr/>
      </xdr:nvCxnSpPr>
      <xdr:spPr>
        <a:xfrm flipV="1">
          <a:off x="2126457" y="4889394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63291</xdr:colOff>
      <xdr:row>28</xdr:row>
      <xdr:rowOff>136921</xdr:rowOff>
    </xdr:from>
    <xdr:to>
      <xdr:col>2</xdr:col>
      <xdr:colOff>639291</xdr:colOff>
      <xdr:row>28</xdr:row>
      <xdr:rowOff>137423</xdr:rowOff>
    </xdr:to>
    <xdr:cxnSp macro="">
      <xdr:nvCxnSpPr>
        <xdr:cNvPr id="18" name="17 Conector recto de flecha"/>
        <xdr:cNvCxnSpPr/>
      </xdr:nvCxnSpPr>
      <xdr:spPr>
        <a:xfrm flipV="1">
          <a:off x="2134979" y="5250655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78456</xdr:colOff>
      <xdr:row>30</xdr:row>
      <xdr:rowOff>133913</xdr:rowOff>
    </xdr:from>
    <xdr:to>
      <xdr:col>2</xdr:col>
      <xdr:colOff>654456</xdr:colOff>
      <xdr:row>30</xdr:row>
      <xdr:rowOff>134415</xdr:rowOff>
    </xdr:to>
    <xdr:cxnSp macro="">
      <xdr:nvCxnSpPr>
        <xdr:cNvPr id="19" name="18 Conector recto de flecha"/>
        <xdr:cNvCxnSpPr/>
      </xdr:nvCxnSpPr>
      <xdr:spPr>
        <a:xfrm flipV="1">
          <a:off x="2150144" y="5598882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30957</xdr:colOff>
      <xdr:row>26</xdr:row>
      <xdr:rowOff>132847</xdr:rowOff>
    </xdr:from>
    <xdr:to>
      <xdr:col>4</xdr:col>
      <xdr:colOff>606957</xdr:colOff>
      <xdr:row>26</xdr:row>
      <xdr:rowOff>133349</xdr:rowOff>
    </xdr:to>
    <xdr:cxnSp macro="">
      <xdr:nvCxnSpPr>
        <xdr:cNvPr id="20" name="19 Conector recto de flecha"/>
        <xdr:cNvCxnSpPr/>
      </xdr:nvCxnSpPr>
      <xdr:spPr>
        <a:xfrm flipV="1">
          <a:off x="3459957" y="4895347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39479</xdr:colOff>
      <xdr:row>28</xdr:row>
      <xdr:rowOff>142874</xdr:rowOff>
    </xdr:from>
    <xdr:to>
      <xdr:col>4</xdr:col>
      <xdr:colOff>615479</xdr:colOff>
      <xdr:row>28</xdr:row>
      <xdr:rowOff>143376</xdr:rowOff>
    </xdr:to>
    <xdr:cxnSp macro="">
      <xdr:nvCxnSpPr>
        <xdr:cNvPr id="21" name="20 Conector recto de flecha"/>
        <xdr:cNvCxnSpPr/>
      </xdr:nvCxnSpPr>
      <xdr:spPr>
        <a:xfrm flipV="1">
          <a:off x="3468479" y="5256608"/>
          <a:ext cx="576000" cy="50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54644</xdr:colOff>
      <xdr:row>30</xdr:row>
      <xdr:rowOff>136922</xdr:rowOff>
    </xdr:from>
    <xdr:to>
      <xdr:col>4</xdr:col>
      <xdr:colOff>630644</xdr:colOff>
      <xdr:row>30</xdr:row>
      <xdr:rowOff>140368</xdr:rowOff>
    </xdr:to>
    <xdr:cxnSp macro="">
      <xdr:nvCxnSpPr>
        <xdr:cNvPr id="22" name="21 Conector recto de flecha"/>
        <xdr:cNvCxnSpPr/>
      </xdr:nvCxnSpPr>
      <xdr:spPr>
        <a:xfrm flipV="1">
          <a:off x="3483644" y="5601891"/>
          <a:ext cx="576000" cy="344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4</xdr:row>
          <xdr:rowOff>228600</xdr:rowOff>
        </xdr:from>
        <xdr:to>
          <xdr:col>1</xdr:col>
          <xdr:colOff>647700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Interna (tres puntos)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4</xdr:row>
          <xdr:rowOff>228600</xdr:rowOff>
        </xdr:from>
        <xdr:to>
          <xdr:col>6</xdr:col>
          <xdr:colOff>480060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Medición externa (un punto)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35</xdr:row>
          <xdr:rowOff>76200</xdr:rowOff>
        </xdr:from>
        <xdr:to>
          <xdr:col>2</xdr:col>
          <xdr:colOff>563880</xdr:colOff>
          <xdr:row>35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541020</xdr:colOff>
          <xdr:row>35</xdr:row>
          <xdr:rowOff>68580</xdr:rowOff>
        </xdr:from>
        <xdr:to>
          <xdr:col>6</xdr:col>
          <xdr:colOff>304800</xdr:colOff>
          <xdr:row>35</xdr:row>
          <xdr:rowOff>289560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4</xdr:row>
      <xdr:rowOff>127000</xdr:rowOff>
    </xdr:from>
    <xdr:to>
      <xdr:col>5</xdr:col>
      <xdr:colOff>215793</xdr:colOff>
      <xdr:row>4</xdr:row>
      <xdr:rowOff>127793</xdr:rowOff>
    </xdr:to>
    <xdr:cxnSp macro="">
      <xdr:nvCxnSpPr>
        <xdr:cNvPr id="2" name="1 Conector recto de flecha"/>
        <xdr:cNvCxnSpPr/>
      </xdr:nvCxnSpPr>
      <xdr:spPr>
        <a:xfrm>
          <a:off x="1558925" y="1012825"/>
          <a:ext cx="923818" cy="79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130786</xdr:rowOff>
    </xdr:from>
    <xdr:to>
      <xdr:col>4</xdr:col>
      <xdr:colOff>0</xdr:colOff>
      <xdr:row>5</xdr:row>
      <xdr:rowOff>133167</xdr:rowOff>
    </xdr:to>
    <xdr:cxnSp macro="">
      <xdr:nvCxnSpPr>
        <xdr:cNvPr id="3" name="2 Conector recto de flecha"/>
        <xdr:cNvCxnSpPr/>
      </xdr:nvCxnSpPr>
      <xdr:spPr>
        <a:xfrm>
          <a:off x="1552575" y="1283311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533401</xdr:colOff>
      <xdr:row>13</xdr:row>
      <xdr:rowOff>0</xdr:rowOff>
    </xdr:from>
    <xdr:to>
      <xdr:col>1</xdr:col>
      <xdr:colOff>95251</xdr:colOff>
      <xdr:row>20</xdr:row>
      <xdr:rowOff>269722</xdr:rowOff>
    </xdr:to>
    <xdr:sp macro="" textlink="">
      <xdr:nvSpPr>
        <xdr:cNvPr id="6" name="5 Abrir llave"/>
        <xdr:cNvSpPr/>
      </xdr:nvSpPr>
      <xdr:spPr>
        <a:xfrm>
          <a:off x="533401" y="2695575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</xdr:col>
      <xdr:colOff>7327</xdr:colOff>
      <xdr:row>7</xdr:row>
      <xdr:rowOff>124558</xdr:rowOff>
    </xdr:from>
    <xdr:to>
      <xdr:col>5</xdr:col>
      <xdr:colOff>230386</xdr:colOff>
      <xdr:row>7</xdr:row>
      <xdr:rowOff>124558</xdr:rowOff>
    </xdr:to>
    <xdr:cxnSp macro="">
      <xdr:nvCxnSpPr>
        <xdr:cNvPr id="8" name="7 Conector recto de flecha"/>
        <xdr:cNvCxnSpPr/>
      </xdr:nvCxnSpPr>
      <xdr:spPr>
        <a:xfrm flipV="1">
          <a:off x="1559902" y="1743808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7325</xdr:colOff>
      <xdr:row>10</xdr:row>
      <xdr:rowOff>117232</xdr:rowOff>
    </xdr:from>
    <xdr:to>
      <xdr:col>5</xdr:col>
      <xdr:colOff>230384</xdr:colOff>
      <xdr:row>10</xdr:row>
      <xdr:rowOff>117232</xdr:rowOff>
    </xdr:to>
    <xdr:cxnSp macro="">
      <xdr:nvCxnSpPr>
        <xdr:cNvPr id="9" name="8 Conector recto de flecha"/>
        <xdr:cNvCxnSpPr/>
      </xdr:nvCxnSpPr>
      <xdr:spPr>
        <a:xfrm flipV="1">
          <a:off x="1559900" y="2469907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131886</xdr:rowOff>
    </xdr:from>
    <xdr:to>
      <xdr:col>5</xdr:col>
      <xdr:colOff>223059</xdr:colOff>
      <xdr:row>13</xdr:row>
      <xdr:rowOff>131886</xdr:rowOff>
    </xdr:to>
    <xdr:cxnSp macro="">
      <xdr:nvCxnSpPr>
        <xdr:cNvPr id="10" name="9 Conector recto de flecha"/>
        <xdr:cNvCxnSpPr/>
      </xdr:nvCxnSpPr>
      <xdr:spPr>
        <a:xfrm flipV="1">
          <a:off x="1552575" y="3217986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124559</xdr:rowOff>
    </xdr:from>
    <xdr:to>
      <xdr:col>5</xdr:col>
      <xdr:colOff>223059</xdr:colOff>
      <xdr:row>16</xdr:row>
      <xdr:rowOff>124559</xdr:rowOff>
    </xdr:to>
    <xdr:cxnSp macro="">
      <xdr:nvCxnSpPr>
        <xdr:cNvPr id="11" name="10 Conector recto de flecha"/>
        <xdr:cNvCxnSpPr/>
      </xdr:nvCxnSpPr>
      <xdr:spPr>
        <a:xfrm flipV="1">
          <a:off x="1552575" y="3944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124559</xdr:rowOff>
    </xdr:from>
    <xdr:to>
      <xdr:col>5</xdr:col>
      <xdr:colOff>223059</xdr:colOff>
      <xdr:row>19</xdr:row>
      <xdr:rowOff>124559</xdr:rowOff>
    </xdr:to>
    <xdr:cxnSp macro="">
      <xdr:nvCxnSpPr>
        <xdr:cNvPr id="12" name="11 Conector recto de flecha"/>
        <xdr:cNvCxnSpPr/>
      </xdr:nvCxnSpPr>
      <xdr:spPr>
        <a:xfrm flipV="1">
          <a:off x="1552575" y="4677509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22</xdr:row>
      <xdr:rowOff>117232</xdr:rowOff>
    </xdr:from>
    <xdr:to>
      <xdr:col>5</xdr:col>
      <xdr:colOff>223059</xdr:colOff>
      <xdr:row>22</xdr:row>
      <xdr:rowOff>117232</xdr:rowOff>
    </xdr:to>
    <xdr:cxnSp macro="">
      <xdr:nvCxnSpPr>
        <xdr:cNvPr id="13" name="12 Conector recto de flecha"/>
        <xdr:cNvCxnSpPr/>
      </xdr:nvCxnSpPr>
      <xdr:spPr>
        <a:xfrm flipV="1">
          <a:off x="1552575" y="5413132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124559</xdr:rowOff>
    </xdr:from>
    <xdr:to>
      <xdr:col>5</xdr:col>
      <xdr:colOff>223059</xdr:colOff>
      <xdr:row>25</xdr:row>
      <xdr:rowOff>124559</xdr:rowOff>
    </xdr:to>
    <xdr:cxnSp macro="">
      <xdr:nvCxnSpPr>
        <xdr:cNvPr id="14" name="13 Conector recto de flecha"/>
        <xdr:cNvCxnSpPr/>
      </xdr:nvCxnSpPr>
      <xdr:spPr>
        <a:xfrm flipV="1">
          <a:off x="1552575" y="61538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28</xdr:row>
      <xdr:rowOff>124559</xdr:rowOff>
    </xdr:from>
    <xdr:to>
      <xdr:col>5</xdr:col>
      <xdr:colOff>223059</xdr:colOff>
      <xdr:row>28</xdr:row>
      <xdr:rowOff>124559</xdr:rowOff>
    </xdr:to>
    <xdr:cxnSp macro="">
      <xdr:nvCxnSpPr>
        <xdr:cNvPr id="15" name="14 Conector recto de flecha"/>
        <xdr:cNvCxnSpPr/>
      </xdr:nvCxnSpPr>
      <xdr:spPr>
        <a:xfrm flipV="1">
          <a:off x="1552575" y="6992084"/>
          <a:ext cx="937434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124559</xdr:rowOff>
    </xdr:from>
    <xdr:to>
      <xdr:col>4</xdr:col>
      <xdr:colOff>0</xdr:colOff>
      <xdr:row>8</xdr:row>
      <xdr:rowOff>126940</xdr:rowOff>
    </xdr:to>
    <xdr:cxnSp macro="">
      <xdr:nvCxnSpPr>
        <xdr:cNvPr id="16" name="15 Conector recto de flecha"/>
        <xdr:cNvCxnSpPr/>
      </xdr:nvCxnSpPr>
      <xdr:spPr>
        <a:xfrm>
          <a:off x="1552575" y="201050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124559</xdr:rowOff>
    </xdr:from>
    <xdr:to>
      <xdr:col>4</xdr:col>
      <xdr:colOff>0</xdr:colOff>
      <xdr:row>11</xdr:row>
      <xdr:rowOff>126940</xdr:rowOff>
    </xdr:to>
    <xdr:cxnSp macro="">
      <xdr:nvCxnSpPr>
        <xdr:cNvPr id="17" name="16 Conector recto de flecha"/>
        <xdr:cNvCxnSpPr/>
      </xdr:nvCxnSpPr>
      <xdr:spPr>
        <a:xfrm>
          <a:off x="1552575" y="274393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117232</xdr:rowOff>
    </xdr:from>
    <xdr:to>
      <xdr:col>4</xdr:col>
      <xdr:colOff>0</xdr:colOff>
      <xdr:row>14</xdr:row>
      <xdr:rowOff>119613</xdr:rowOff>
    </xdr:to>
    <xdr:cxnSp macro="">
      <xdr:nvCxnSpPr>
        <xdr:cNvPr id="18" name="17 Conector recto de flecha"/>
        <xdr:cNvCxnSpPr/>
      </xdr:nvCxnSpPr>
      <xdr:spPr>
        <a:xfrm>
          <a:off x="1552575" y="3470032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124559</xdr:rowOff>
    </xdr:from>
    <xdr:to>
      <xdr:col>4</xdr:col>
      <xdr:colOff>0</xdr:colOff>
      <xdr:row>17</xdr:row>
      <xdr:rowOff>126940</xdr:rowOff>
    </xdr:to>
    <xdr:cxnSp macro="">
      <xdr:nvCxnSpPr>
        <xdr:cNvPr id="19" name="18 Conector recto de flecha"/>
        <xdr:cNvCxnSpPr/>
      </xdr:nvCxnSpPr>
      <xdr:spPr>
        <a:xfrm>
          <a:off x="1552575" y="4210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</xdr:row>
      <xdr:rowOff>131886</xdr:rowOff>
    </xdr:from>
    <xdr:to>
      <xdr:col>4</xdr:col>
      <xdr:colOff>0</xdr:colOff>
      <xdr:row>20</xdr:row>
      <xdr:rowOff>134267</xdr:rowOff>
    </xdr:to>
    <xdr:cxnSp macro="">
      <xdr:nvCxnSpPr>
        <xdr:cNvPr id="20" name="19 Conector recto de flecha"/>
        <xdr:cNvCxnSpPr/>
      </xdr:nvCxnSpPr>
      <xdr:spPr>
        <a:xfrm>
          <a:off x="1552575" y="4951536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124559</xdr:rowOff>
    </xdr:from>
    <xdr:to>
      <xdr:col>4</xdr:col>
      <xdr:colOff>0</xdr:colOff>
      <xdr:row>23</xdr:row>
      <xdr:rowOff>126940</xdr:rowOff>
    </xdr:to>
    <xdr:cxnSp macro="">
      <xdr:nvCxnSpPr>
        <xdr:cNvPr id="21" name="20 Conector recto de flecha"/>
        <xdr:cNvCxnSpPr/>
      </xdr:nvCxnSpPr>
      <xdr:spPr>
        <a:xfrm>
          <a:off x="1552575" y="5687159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</xdr:row>
      <xdr:rowOff>124559</xdr:rowOff>
    </xdr:from>
    <xdr:to>
      <xdr:col>4</xdr:col>
      <xdr:colOff>0</xdr:colOff>
      <xdr:row>26</xdr:row>
      <xdr:rowOff>126940</xdr:rowOff>
    </xdr:to>
    <xdr:cxnSp macro="">
      <xdr:nvCxnSpPr>
        <xdr:cNvPr id="22" name="21 Conector recto de flecha"/>
        <xdr:cNvCxnSpPr/>
      </xdr:nvCxnSpPr>
      <xdr:spPr>
        <a:xfrm>
          <a:off x="1552575" y="64205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124559</xdr:rowOff>
    </xdr:from>
    <xdr:to>
      <xdr:col>4</xdr:col>
      <xdr:colOff>0</xdr:colOff>
      <xdr:row>29</xdr:row>
      <xdr:rowOff>126940</xdr:rowOff>
    </xdr:to>
    <xdr:cxnSp macro="">
      <xdr:nvCxnSpPr>
        <xdr:cNvPr id="23" name="22 Conector recto de flecha"/>
        <xdr:cNvCxnSpPr/>
      </xdr:nvCxnSpPr>
      <xdr:spPr>
        <a:xfrm>
          <a:off x="1552575" y="7258784"/>
          <a:ext cx="200025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124559</xdr:rowOff>
    </xdr:from>
    <xdr:to>
      <xdr:col>7</xdr:col>
      <xdr:colOff>197827</xdr:colOff>
      <xdr:row>4</xdr:row>
      <xdr:rowOff>126940</xdr:rowOff>
    </xdr:to>
    <xdr:cxnSp macro="">
      <xdr:nvCxnSpPr>
        <xdr:cNvPr id="32" name="31 Conector recto de flecha"/>
        <xdr:cNvCxnSpPr/>
      </xdr:nvCxnSpPr>
      <xdr:spPr>
        <a:xfrm>
          <a:off x="3019425" y="10103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</xdr:row>
      <xdr:rowOff>117232</xdr:rowOff>
    </xdr:from>
    <xdr:to>
      <xdr:col>7</xdr:col>
      <xdr:colOff>197827</xdr:colOff>
      <xdr:row>7</xdr:row>
      <xdr:rowOff>119613</xdr:rowOff>
    </xdr:to>
    <xdr:cxnSp macro="">
      <xdr:nvCxnSpPr>
        <xdr:cNvPr id="33" name="32 Conector recto de flecha"/>
        <xdr:cNvCxnSpPr/>
      </xdr:nvCxnSpPr>
      <xdr:spPr>
        <a:xfrm>
          <a:off x="3019425" y="1736482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117232</xdr:rowOff>
    </xdr:from>
    <xdr:to>
      <xdr:col>7</xdr:col>
      <xdr:colOff>197827</xdr:colOff>
      <xdr:row>10</xdr:row>
      <xdr:rowOff>119613</xdr:rowOff>
    </xdr:to>
    <xdr:cxnSp macro="">
      <xdr:nvCxnSpPr>
        <xdr:cNvPr id="34" name="33 Conector recto de flecha"/>
        <xdr:cNvCxnSpPr/>
      </xdr:nvCxnSpPr>
      <xdr:spPr>
        <a:xfrm>
          <a:off x="3019425" y="2469907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124559</xdr:rowOff>
    </xdr:from>
    <xdr:to>
      <xdr:col>7</xdr:col>
      <xdr:colOff>197827</xdr:colOff>
      <xdr:row>13</xdr:row>
      <xdr:rowOff>126940</xdr:rowOff>
    </xdr:to>
    <xdr:cxnSp macro="">
      <xdr:nvCxnSpPr>
        <xdr:cNvPr id="35" name="34 Conector recto de flecha"/>
        <xdr:cNvCxnSpPr/>
      </xdr:nvCxnSpPr>
      <xdr:spPr>
        <a:xfrm>
          <a:off x="3019425" y="3210659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467591</xdr:colOff>
      <xdr:row>16</xdr:row>
      <xdr:rowOff>124239</xdr:rowOff>
    </xdr:from>
    <xdr:to>
      <xdr:col>7</xdr:col>
      <xdr:colOff>216000</xdr:colOff>
      <xdr:row>16</xdr:row>
      <xdr:rowOff>124239</xdr:rowOff>
    </xdr:to>
    <xdr:cxnSp macro="">
      <xdr:nvCxnSpPr>
        <xdr:cNvPr id="36" name="35 Conector recto de flecha"/>
        <xdr:cNvCxnSpPr/>
      </xdr:nvCxnSpPr>
      <xdr:spPr>
        <a:xfrm flipV="1">
          <a:off x="2835852" y="3821671"/>
          <a:ext cx="216000" cy="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19</xdr:row>
      <xdr:rowOff>131886</xdr:rowOff>
    </xdr:from>
    <xdr:to>
      <xdr:col>7</xdr:col>
      <xdr:colOff>197827</xdr:colOff>
      <xdr:row>19</xdr:row>
      <xdr:rowOff>134267</xdr:rowOff>
    </xdr:to>
    <xdr:cxnSp macro="">
      <xdr:nvCxnSpPr>
        <xdr:cNvPr id="37" name="36 Conector recto de flecha"/>
        <xdr:cNvCxnSpPr/>
      </xdr:nvCxnSpPr>
      <xdr:spPr>
        <a:xfrm>
          <a:off x="3019425" y="468483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131886</xdr:rowOff>
    </xdr:from>
    <xdr:to>
      <xdr:col>7</xdr:col>
      <xdr:colOff>197827</xdr:colOff>
      <xdr:row>22</xdr:row>
      <xdr:rowOff>134267</xdr:rowOff>
    </xdr:to>
    <xdr:cxnSp macro="">
      <xdr:nvCxnSpPr>
        <xdr:cNvPr id="38" name="37 Conector recto de flecha"/>
        <xdr:cNvCxnSpPr/>
      </xdr:nvCxnSpPr>
      <xdr:spPr>
        <a:xfrm>
          <a:off x="3019425" y="5427786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124559</xdr:rowOff>
    </xdr:from>
    <xdr:to>
      <xdr:col>7</xdr:col>
      <xdr:colOff>197827</xdr:colOff>
      <xdr:row>25</xdr:row>
      <xdr:rowOff>126940</xdr:rowOff>
    </xdr:to>
    <xdr:cxnSp macro="">
      <xdr:nvCxnSpPr>
        <xdr:cNvPr id="39" name="38 Conector recto de flecha"/>
        <xdr:cNvCxnSpPr/>
      </xdr:nvCxnSpPr>
      <xdr:spPr>
        <a:xfrm>
          <a:off x="3019425" y="6153884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131886</xdr:rowOff>
    </xdr:from>
    <xdr:to>
      <xdr:col>7</xdr:col>
      <xdr:colOff>197827</xdr:colOff>
      <xdr:row>28</xdr:row>
      <xdr:rowOff>134267</xdr:rowOff>
    </xdr:to>
    <xdr:cxnSp macro="">
      <xdr:nvCxnSpPr>
        <xdr:cNvPr id="40" name="39 Conector recto de flecha"/>
        <xdr:cNvCxnSpPr/>
      </xdr:nvCxnSpPr>
      <xdr:spPr>
        <a:xfrm>
          <a:off x="3019425" y="6999411"/>
          <a:ext cx="197827" cy="2381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199101</xdr:colOff>
      <xdr:row>4</xdr:row>
      <xdr:rowOff>11206</xdr:rowOff>
    </xdr:from>
    <xdr:to>
      <xdr:col>7</xdr:col>
      <xdr:colOff>210307</xdr:colOff>
      <xdr:row>29</xdr:row>
      <xdr:rowOff>33617</xdr:rowOff>
    </xdr:to>
    <xdr:cxnSp macro="">
      <xdr:nvCxnSpPr>
        <xdr:cNvPr id="41" name="40 Conector recto"/>
        <xdr:cNvCxnSpPr/>
      </xdr:nvCxnSpPr>
      <xdr:spPr>
        <a:xfrm>
          <a:off x="3031753" y="971989"/>
          <a:ext cx="11206" cy="5820237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256893</xdr:colOff>
      <xdr:row>17</xdr:row>
      <xdr:rowOff>9525</xdr:rowOff>
    </xdr:from>
    <xdr:to>
      <xdr:col>10</xdr:col>
      <xdr:colOff>257175</xdr:colOff>
      <xdr:row>18</xdr:row>
      <xdr:rowOff>193866</xdr:rowOff>
    </xdr:to>
    <xdr:cxnSp macro="">
      <xdr:nvCxnSpPr>
        <xdr:cNvPr id="52" name="51 Conector recto de flecha"/>
        <xdr:cNvCxnSpPr/>
      </xdr:nvCxnSpPr>
      <xdr:spPr>
        <a:xfrm flipV="1">
          <a:off x="4219293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130748</xdr:colOff>
      <xdr:row>22</xdr:row>
      <xdr:rowOff>29216</xdr:rowOff>
    </xdr:from>
    <xdr:to>
      <xdr:col>15</xdr:col>
      <xdr:colOff>288117</xdr:colOff>
      <xdr:row>25</xdr:row>
      <xdr:rowOff>24848</xdr:rowOff>
    </xdr:to>
    <xdr:sp macro="" textlink="">
      <xdr:nvSpPr>
        <xdr:cNvPr id="54" name="53 CuadroTexto"/>
        <xdr:cNvSpPr txBox="1"/>
      </xdr:nvSpPr>
      <xdr:spPr>
        <a:xfrm>
          <a:off x="5390205" y="4882825"/>
          <a:ext cx="1076738" cy="72450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r>
            <a:rPr lang="es-CL" sz="700" b="1"/>
            <a:t>Diferencia      Corrección</a:t>
          </a:r>
        </a:p>
        <a:p>
          <a:pPr>
            <a:lnSpc>
              <a:spcPts val="700"/>
            </a:lnSpc>
          </a:pPr>
          <a:endParaRPr lang="es-CL" sz="700"/>
        </a:p>
        <a:p>
          <a:pPr>
            <a:lnSpc>
              <a:spcPts val="700"/>
            </a:lnSpc>
          </a:pPr>
          <a:r>
            <a:rPr lang="es-CL" sz="700"/>
            <a:t> 10 o más           0</a:t>
          </a:r>
          <a:r>
            <a:rPr lang="es-CL" sz="700" baseline="0"/>
            <a:t> dB(A)</a:t>
          </a:r>
        </a:p>
        <a:p>
          <a:pPr>
            <a:lnSpc>
              <a:spcPts val="700"/>
            </a:lnSpc>
          </a:pPr>
          <a:r>
            <a:rPr lang="es-CL" sz="700" baseline="0"/>
            <a:t>    6  a   9            1 dB(A)</a:t>
          </a:r>
        </a:p>
        <a:p>
          <a:pPr>
            <a:lnSpc>
              <a:spcPts val="700"/>
            </a:lnSpc>
          </a:pPr>
          <a:r>
            <a:rPr lang="es-CL" sz="700" baseline="0"/>
            <a:t>    4  a   5          - 2 dB(A)</a:t>
          </a:r>
        </a:p>
        <a:p>
          <a:pPr>
            <a:lnSpc>
              <a:spcPts val="700"/>
            </a:lnSpc>
          </a:pPr>
          <a:r>
            <a:rPr lang="es-CL" sz="700" baseline="0"/>
            <a:t>    3                   - 3 dB(A) </a:t>
          </a:r>
        </a:p>
        <a:p>
          <a:pPr>
            <a:lnSpc>
              <a:spcPts val="700"/>
            </a:lnSpc>
          </a:pPr>
          <a:r>
            <a:rPr lang="es-CL" sz="700" baseline="0"/>
            <a:t> &lt; 3                   Med. Nula</a:t>
          </a:r>
          <a:endParaRPr lang="es-CL" sz="700"/>
        </a:p>
      </xdr:txBody>
    </xdr:sp>
    <xdr:clientData/>
  </xdr:twoCellAnchor>
  <xdr:twoCellAnchor>
    <xdr:from>
      <xdr:col>8</xdr:col>
      <xdr:colOff>554510</xdr:colOff>
      <xdr:row>22</xdr:row>
      <xdr:rowOff>95956</xdr:rowOff>
    </xdr:from>
    <xdr:to>
      <xdr:col>11</xdr:col>
      <xdr:colOff>223205</xdr:colOff>
      <xdr:row>25</xdr:row>
      <xdr:rowOff>24853</xdr:rowOff>
    </xdr:to>
    <xdr:sp macro="" textlink="">
      <xdr:nvSpPr>
        <xdr:cNvPr id="55" name="54 CuadroTexto"/>
        <xdr:cNvSpPr txBox="1"/>
      </xdr:nvSpPr>
      <xdr:spPr>
        <a:xfrm>
          <a:off x="3743314" y="4949565"/>
          <a:ext cx="960782" cy="65776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600"/>
            </a:lnSpc>
          </a:pPr>
          <a:r>
            <a:rPr lang="es-CL" sz="600" b="1"/>
            <a:t>Lugar              Corrección</a:t>
          </a:r>
        </a:p>
        <a:p>
          <a:pPr>
            <a:lnSpc>
              <a:spcPts val="600"/>
            </a:lnSpc>
          </a:pPr>
          <a:endParaRPr lang="es-CL" sz="600"/>
        </a:p>
        <a:p>
          <a:pPr>
            <a:lnSpc>
              <a:spcPts val="600"/>
            </a:lnSpc>
          </a:pPr>
          <a:r>
            <a:rPr lang="es-CL" sz="600"/>
            <a:t> Exterior</a:t>
          </a:r>
          <a:r>
            <a:rPr lang="es-CL" sz="600" baseline="0"/>
            <a:t>    </a:t>
          </a:r>
          <a:r>
            <a:rPr lang="es-CL" sz="600"/>
            <a:t>     </a:t>
          </a:r>
          <a:r>
            <a:rPr lang="es-CL" sz="600" baseline="0"/>
            <a:t> </a:t>
          </a:r>
          <a:r>
            <a:rPr lang="es-CL" sz="600"/>
            <a:t>  0</a:t>
          </a:r>
          <a:r>
            <a:rPr lang="es-CL" sz="600" baseline="0"/>
            <a:t> dB(A)</a:t>
          </a:r>
        </a:p>
        <a:p>
          <a:pPr>
            <a:lnSpc>
              <a:spcPts val="600"/>
            </a:lnSpc>
          </a:pPr>
          <a:endParaRPr lang="es-CL" sz="600" baseline="0"/>
        </a:p>
        <a:p>
          <a:pPr>
            <a:lnSpc>
              <a:spcPts val="600"/>
            </a:lnSpc>
          </a:pPr>
          <a:r>
            <a:rPr lang="es-CL" sz="600" baseline="0"/>
            <a:t> Interior</a:t>
          </a:r>
        </a:p>
        <a:p>
          <a:pPr>
            <a:lnSpc>
              <a:spcPts val="600"/>
            </a:lnSpc>
          </a:pPr>
          <a:r>
            <a:rPr lang="es-CL" sz="600" baseline="0"/>
            <a:t>V. Abierta        + 5 dB(A)</a:t>
          </a:r>
        </a:p>
        <a:p>
          <a:pPr>
            <a:lnSpc>
              <a:spcPts val="600"/>
            </a:lnSpc>
          </a:pPr>
          <a:r>
            <a:rPr lang="es-CL" sz="600" baseline="0"/>
            <a:t>V. Cerrada       + 10dB(A</a:t>
          </a:r>
          <a:r>
            <a:rPr lang="es-CL" sz="700" baseline="0"/>
            <a:t>) </a:t>
          </a:r>
        </a:p>
      </xdr:txBody>
    </xdr:sp>
    <xdr:clientData/>
  </xdr:twoCellAnchor>
  <xdr:twoCellAnchor>
    <xdr:from>
      <xdr:col>0</xdr:col>
      <xdr:colOff>533400</xdr:colOff>
      <xdr:row>3</xdr:row>
      <xdr:rowOff>142875</xdr:rowOff>
    </xdr:from>
    <xdr:to>
      <xdr:col>1</xdr:col>
      <xdr:colOff>86365</xdr:colOff>
      <xdr:row>12</xdr:row>
      <xdr:rowOff>88747</xdr:rowOff>
    </xdr:to>
    <xdr:sp macro="" textlink="">
      <xdr:nvSpPr>
        <xdr:cNvPr id="75" name="74 Abrir llave"/>
        <xdr:cNvSpPr/>
      </xdr:nvSpPr>
      <xdr:spPr>
        <a:xfrm>
          <a:off x="533400" y="838200"/>
          <a:ext cx="162565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0</xdr:col>
      <xdr:colOff>533400</xdr:colOff>
      <xdr:row>21</xdr:row>
      <xdr:rowOff>142875</xdr:rowOff>
    </xdr:from>
    <xdr:to>
      <xdr:col>1</xdr:col>
      <xdr:colOff>95250</xdr:colOff>
      <xdr:row>29</xdr:row>
      <xdr:rowOff>193522</xdr:rowOff>
    </xdr:to>
    <xdr:sp macro="" textlink="">
      <xdr:nvSpPr>
        <xdr:cNvPr id="76" name="75 Abrir llave"/>
        <xdr:cNvSpPr/>
      </xdr:nvSpPr>
      <xdr:spPr>
        <a:xfrm>
          <a:off x="533400" y="4610100"/>
          <a:ext cx="114300" cy="1746097"/>
        </a:xfrm>
        <a:prstGeom prst="lef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5</xdr:col>
      <xdr:colOff>1</xdr:colOff>
      <xdr:row>4</xdr:row>
      <xdr:rowOff>131885</xdr:rowOff>
    </xdr:from>
    <xdr:to>
      <xdr:col>5</xdr:col>
      <xdr:colOff>73273</xdr:colOff>
      <xdr:row>5</xdr:row>
      <xdr:rowOff>158750</xdr:rowOff>
    </xdr:to>
    <xdr:cxnSp macro="">
      <xdr:nvCxnSpPr>
        <xdr:cNvPr id="77" name="76 Conector angular"/>
        <xdr:cNvCxnSpPr/>
      </xdr:nvCxnSpPr>
      <xdr:spPr>
        <a:xfrm rot="5400000" flipH="1" flipV="1">
          <a:off x="3695092" y="1104044"/>
          <a:ext cx="226890" cy="73272"/>
        </a:xfrm>
        <a:prstGeom prst="bentConnector3">
          <a:avLst>
            <a:gd name="adj1" fmla="val -1914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131883</xdr:rowOff>
    </xdr:from>
    <xdr:to>
      <xdr:col>5</xdr:col>
      <xdr:colOff>74187</xdr:colOff>
      <xdr:row>8</xdr:row>
      <xdr:rowOff>145255</xdr:rowOff>
    </xdr:to>
    <xdr:cxnSp macro="">
      <xdr:nvCxnSpPr>
        <xdr:cNvPr id="78" name="77 Conector angular"/>
        <xdr:cNvCxnSpPr/>
      </xdr:nvCxnSpPr>
      <xdr:spPr>
        <a:xfrm rot="5400000" flipH="1" flipV="1">
          <a:off x="3702295" y="169691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117229</xdr:rowOff>
    </xdr:from>
    <xdr:to>
      <xdr:col>5</xdr:col>
      <xdr:colOff>74187</xdr:colOff>
      <xdr:row>11</xdr:row>
      <xdr:rowOff>130601</xdr:rowOff>
    </xdr:to>
    <xdr:cxnSp macro="">
      <xdr:nvCxnSpPr>
        <xdr:cNvPr id="79" name="78 Conector angular"/>
        <xdr:cNvCxnSpPr/>
      </xdr:nvCxnSpPr>
      <xdr:spPr>
        <a:xfrm rot="5400000" flipH="1" flipV="1">
          <a:off x="3702295" y="228233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131883</xdr:rowOff>
    </xdr:from>
    <xdr:to>
      <xdr:col>5</xdr:col>
      <xdr:colOff>74187</xdr:colOff>
      <xdr:row>14</xdr:row>
      <xdr:rowOff>145255</xdr:rowOff>
    </xdr:to>
    <xdr:cxnSp macro="">
      <xdr:nvCxnSpPr>
        <xdr:cNvPr id="80" name="79 Conector angular"/>
        <xdr:cNvCxnSpPr/>
      </xdr:nvCxnSpPr>
      <xdr:spPr>
        <a:xfrm rot="5400000" flipH="1" flipV="1">
          <a:off x="3702295" y="2897063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458932</xdr:colOff>
      <xdr:row>16</xdr:row>
      <xdr:rowOff>121560</xdr:rowOff>
    </xdr:from>
    <xdr:to>
      <xdr:col>5</xdr:col>
      <xdr:colOff>74187</xdr:colOff>
      <xdr:row>17</xdr:row>
      <xdr:rowOff>134931</xdr:rowOff>
    </xdr:to>
    <xdr:cxnSp macro="">
      <xdr:nvCxnSpPr>
        <xdr:cNvPr id="81" name="80 Conector angular"/>
        <xdr:cNvCxnSpPr/>
      </xdr:nvCxnSpPr>
      <xdr:spPr>
        <a:xfrm rot="5400000" flipH="1" flipV="1">
          <a:off x="2076118" y="3911976"/>
          <a:ext cx="260155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</xdr:colOff>
      <xdr:row>19</xdr:row>
      <xdr:rowOff>124556</xdr:rowOff>
    </xdr:from>
    <xdr:to>
      <xdr:col>5</xdr:col>
      <xdr:colOff>77184</xdr:colOff>
      <xdr:row>20</xdr:row>
      <xdr:rowOff>137928</xdr:rowOff>
    </xdr:to>
    <xdr:cxnSp macro="">
      <xdr:nvCxnSpPr>
        <xdr:cNvPr id="82" name="81 Conector angular"/>
        <xdr:cNvCxnSpPr/>
      </xdr:nvCxnSpPr>
      <xdr:spPr>
        <a:xfrm rot="5400000" flipH="1" flipV="1">
          <a:off x="2079115" y="4599040"/>
          <a:ext cx="26015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22</xdr:row>
      <xdr:rowOff>117229</xdr:rowOff>
    </xdr:from>
    <xdr:to>
      <xdr:col>5</xdr:col>
      <xdr:colOff>81514</xdr:colOff>
      <xdr:row>23</xdr:row>
      <xdr:rowOff>130601</xdr:rowOff>
    </xdr:to>
    <xdr:cxnSp macro="">
      <xdr:nvCxnSpPr>
        <xdr:cNvPr id="83" name="82 Conector angular"/>
        <xdr:cNvCxnSpPr/>
      </xdr:nvCxnSpPr>
      <xdr:spPr>
        <a:xfrm rot="5400000" flipH="1" flipV="1">
          <a:off x="3709622" y="4854084"/>
          <a:ext cx="213397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117230</xdr:rowOff>
    </xdr:from>
    <xdr:to>
      <xdr:col>5</xdr:col>
      <xdr:colOff>81514</xdr:colOff>
      <xdr:row>26</xdr:row>
      <xdr:rowOff>130601</xdr:rowOff>
    </xdr:to>
    <xdr:cxnSp macro="">
      <xdr:nvCxnSpPr>
        <xdr:cNvPr id="84" name="83 Conector angular"/>
        <xdr:cNvCxnSpPr/>
      </xdr:nvCxnSpPr>
      <xdr:spPr>
        <a:xfrm rot="5400000" flipH="1" flipV="1">
          <a:off x="3709623" y="5454159"/>
          <a:ext cx="213396" cy="74187"/>
        </a:xfrm>
        <a:prstGeom prst="bentConnector3">
          <a:avLst>
            <a:gd name="adj1" fmla="val -2875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7328</xdr:colOff>
      <xdr:row>28</xdr:row>
      <xdr:rowOff>129540</xdr:rowOff>
    </xdr:from>
    <xdr:to>
      <xdr:col>5</xdr:col>
      <xdr:colOff>83824</xdr:colOff>
      <xdr:row>29</xdr:row>
      <xdr:rowOff>130601</xdr:rowOff>
    </xdr:to>
    <xdr:cxnSp macro="">
      <xdr:nvCxnSpPr>
        <xdr:cNvPr id="85" name="84 Conector angular"/>
        <xdr:cNvCxnSpPr/>
      </xdr:nvCxnSpPr>
      <xdr:spPr>
        <a:xfrm rot="5400000" flipH="1" flipV="1">
          <a:off x="2085300" y="6467858"/>
          <a:ext cx="248711" cy="76496"/>
        </a:xfrm>
        <a:prstGeom prst="bentConnector3">
          <a:avLst>
            <a:gd name="adj1" fmla="val -553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5953</xdr:colOff>
      <xdr:row>16</xdr:row>
      <xdr:rowOff>110703</xdr:rowOff>
    </xdr:from>
    <xdr:to>
      <xdr:col>10</xdr:col>
      <xdr:colOff>0</xdr:colOff>
      <xdr:row>16</xdr:row>
      <xdr:rowOff>111425</xdr:rowOff>
    </xdr:to>
    <xdr:cxnSp macro="">
      <xdr:nvCxnSpPr>
        <xdr:cNvPr id="102" name="101 Conector recto de flecha"/>
        <xdr:cNvCxnSpPr/>
      </xdr:nvCxnSpPr>
      <xdr:spPr>
        <a:xfrm>
          <a:off x="3790793" y="3194646"/>
          <a:ext cx="173764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5568</xdr:colOff>
      <xdr:row>31</xdr:row>
      <xdr:rowOff>121419</xdr:rowOff>
    </xdr:from>
    <xdr:to>
      <xdr:col>9</xdr:col>
      <xdr:colOff>166205</xdr:colOff>
      <xdr:row>31</xdr:row>
      <xdr:rowOff>122011</xdr:rowOff>
    </xdr:to>
    <xdr:cxnSp macro="">
      <xdr:nvCxnSpPr>
        <xdr:cNvPr id="110" name="109 Conector recto de flecha"/>
        <xdr:cNvCxnSpPr/>
      </xdr:nvCxnSpPr>
      <xdr:spPr>
        <a:xfrm flipV="1">
          <a:off x="1542557" y="7286817"/>
          <a:ext cx="2412000" cy="59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</xdr:colOff>
      <xdr:row>16</xdr:row>
      <xdr:rowOff>106680</xdr:rowOff>
    </xdr:from>
    <xdr:to>
      <xdr:col>14</xdr:col>
      <xdr:colOff>0</xdr:colOff>
      <xdr:row>16</xdr:row>
      <xdr:rowOff>107012</xdr:rowOff>
    </xdr:to>
    <xdr:cxnSp macro="">
      <xdr:nvCxnSpPr>
        <xdr:cNvPr id="112" name="111 Conector recto de flecha"/>
        <xdr:cNvCxnSpPr/>
      </xdr:nvCxnSpPr>
      <xdr:spPr>
        <a:xfrm>
          <a:off x="4503420" y="3200400"/>
          <a:ext cx="1219200" cy="33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31</xdr:row>
      <xdr:rowOff>104775</xdr:rowOff>
    </xdr:from>
    <xdr:to>
      <xdr:col>13</xdr:col>
      <xdr:colOff>386088</xdr:colOff>
      <xdr:row>31</xdr:row>
      <xdr:rowOff>108680</xdr:rowOff>
    </xdr:to>
    <xdr:cxnSp macro="">
      <xdr:nvCxnSpPr>
        <xdr:cNvPr id="116" name="115 Conector recto de flecha"/>
        <xdr:cNvCxnSpPr/>
      </xdr:nvCxnSpPr>
      <xdr:spPr>
        <a:xfrm flipV="1">
          <a:off x="4486275" y="6191250"/>
          <a:ext cx="1214763" cy="3905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17</xdr:row>
      <xdr:rowOff>9525</xdr:rowOff>
    </xdr:from>
    <xdr:to>
      <xdr:col>14</xdr:col>
      <xdr:colOff>286032</xdr:colOff>
      <xdr:row>18</xdr:row>
      <xdr:rowOff>193866</xdr:rowOff>
    </xdr:to>
    <xdr:cxnSp macro="">
      <xdr:nvCxnSpPr>
        <xdr:cNvPr id="118" name="117 Conector recto de flecha"/>
        <xdr:cNvCxnSpPr/>
      </xdr:nvCxnSpPr>
      <xdr:spPr>
        <a:xfrm flipV="1">
          <a:off x="5991225" y="3276600"/>
          <a:ext cx="282" cy="38436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20</xdr:row>
      <xdr:rowOff>134756</xdr:rowOff>
    </xdr:from>
    <xdr:to>
      <xdr:col>10</xdr:col>
      <xdr:colOff>257177</xdr:colOff>
      <xdr:row>22</xdr:row>
      <xdr:rowOff>94612</xdr:rowOff>
    </xdr:to>
    <xdr:cxnSp macro="">
      <xdr:nvCxnSpPr>
        <xdr:cNvPr id="119" name="118 Conector recto de flecha"/>
        <xdr:cNvCxnSpPr/>
      </xdr:nvCxnSpPr>
      <xdr:spPr>
        <a:xfrm flipH="1" flipV="1">
          <a:off x="4217570" y="4756888"/>
          <a:ext cx="2" cy="39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180975</xdr:rowOff>
    </xdr:from>
    <xdr:to>
      <xdr:col>11</xdr:col>
      <xdr:colOff>231775</xdr:colOff>
      <xdr:row>15</xdr:row>
      <xdr:rowOff>131445</xdr:rowOff>
    </xdr:to>
    <xdr:sp macro="" textlink="">
      <xdr:nvSpPr>
        <xdr:cNvPr id="121" name="442 Cuadro de texto"/>
        <xdr:cNvSpPr txBox="1"/>
      </xdr:nvSpPr>
      <xdr:spPr>
        <a:xfrm>
          <a:off x="3781425" y="2647950"/>
          <a:ext cx="92710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Promedio + Corrección ventana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180975</xdr:colOff>
      <xdr:row>14</xdr:row>
      <xdr:rowOff>55880</xdr:rowOff>
    </xdr:from>
    <xdr:to>
      <xdr:col>15</xdr:col>
      <xdr:colOff>193040</xdr:colOff>
      <xdr:row>16</xdr:row>
      <xdr:rowOff>6350</xdr:rowOff>
    </xdr:to>
    <xdr:sp macro="" textlink="">
      <xdr:nvSpPr>
        <xdr:cNvPr id="122" name="443 Cuadro de texto"/>
        <xdr:cNvSpPr txBox="1"/>
      </xdr:nvSpPr>
      <xdr:spPr>
        <a:xfrm>
          <a:off x="5495925" y="2722880"/>
          <a:ext cx="935990" cy="35052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CL" sz="700" i="1">
              <a:effectLst/>
              <a:ea typeface="Calibri"/>
              <a:cs typeface="Arial"/>
            </a:rPr>
            <a:t>Suma + Corrección 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352425</xdr:colOff>
      <xdr:row>13</xdr:row>
      <xdr:rowOff>123825</xdr:rowOff>
    </xdr:from>
    <xdr:to>
      <xdr:col>14</xdr:col>
      <xdr:colOff>504825</xdr:colOff>
      <xdr:row>14</xdr:row>
      <xdr:rowOff>155575</xdr:rowOff>
    </xdr:to>
    <xdr:sp macro="" textlink="">
      <xdr:nvSpPr>
        <xdr:cNvPr id="123" name="440 Cuadro de texto"/>
        <xdr:cNvSpPr txBox="1"/>
      </xdr:nvSpPr>
      <xdr:spPr>
        <a:xfrm>
          <a:off x="5667375" y="2590800"/>
          <a:ext cx="542925" cy="2317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 b="1">
              <a:effectLst/>
              <a:latin typeface="Arial"/>
              <a:ea typeface="Calibri"/>
              <a:cs typeface="Times New Roman"/>
            </a:rPr>
            <a:t>NPC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14</xdr:col>
      <xdr:colOff>272653</xdr:colOff>
      <xdr:row>20</xdr:row>
      <xdr:rowOff>197763</xdr:rowOff>
    </xdr:from>
    <xdr:to>
      <xdr:col>14</xdr:col>
      <xdr:colOff>272655</xdr:colOff>
      <xdr:row>22</xdr:row>
      <xdr:rowOff>9643</xdr:rowOff>
    </xdr:to>
    <xdr:cxnSp macro="">
      <xdr:nvCxnSpPr>
        <xdr:cNvPr id="132" name="131 Conector recto de flecha"/>
        <xdr:cNvCxnSpPr/>
      </xdr:nvCxnSpPr>
      <xdr:spPr>
        <a:xfrm flipH="1" flipV="1">
          <a:off x="5921963" y="4855160"/>
          <a:ext cx="2" cy="25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251217</xdr:colOff>
      <xdr:row>16</xdr:row>
      <xdr:rowOff>107156</xdr:rowOff>
    </xdr:from>
    <xdr:to>
      <xdr:col>12</xdr:col>
      <xdr:colOff>251460</xdr:colOff>
      <xdr:row>22</xdr:row>
      <xdr:rowOff>219577</xdr:rowOff>
    </xdr:to>
    <xdr:cxnSp macro="">
      <xdr:nvCxnSpPr>
        <xdr:cNvPr id="133" name="132 Conector recto de flecha"/>
        <xdr:cNvCxnSpPr/>
      </xdr:nvCxnSpPr>
      <xdr:spPr>
        <a:xfrm>
          <a:off x="5003691" y="3801853"/>
          <a:ext cx="243" cy="1476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248854</xdr:colOff>
      <xdr:row>24</xdr:row>
      <xdr:rowOff>198120</xdr:rowOff>
    </xdr:from>
    <xdr:to>
      <xdr:col>12</xdr:col>
      <xdr:colOff>249331</xdr:colOff>
      <xdr:row>31</xdr:row>
      <xdr:rowOff>105910</xdr:rowOff>
    </xdr:to>
    <xdr:cxnSp macro="">
      <xdr:nvCxnSpPr>
        <xdr:cNvPr id="136" name="135 Conector recto de flecha"/>
        <xdr:cNvCxnSpPr/>
      </xdr:nvCxnSpPr>
      <xdr:spPr>
        <a:xfrm flipH="1" flipV="1">
          <a:off x="5001328" y="5747686"/>
          <a:ext cx="477" cy="1512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3812</xdr:colOff>
      <xdr:row>23</xdr:row>
      <xdr:rowOff>94662</xdr:rowOff>
    </xdr:from>
    <xdr:to>
      <xdr:col>13</xdr:col>
      <xdr:colOff>125730</xdr:colOff>
      <xdr:row>23</xdr:row>
      <xdr:rowOff>95250</xdr:rowOff>
    </xdr:to>
    <xdr:cxnSp macro="">
      <xdr:nvCxnSpPr>
        <xdr:cNvPr id="141" name="140 Conector recto de flecha"/>
        <xdr:cNvCxnSpPr/>
      </xdr:nvCxnSpPr>
      <xdr:spPr>
        <a:xfrm>
          <a:off x="5334002" y="4639992"/>
          <a:ext cx="121918" cy="588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259386</xdr:colOff>
      <xdr:row>29</xdr:row>
      <xdr:rowOff>2652</xdr:rowOff>
    </xdr:from>
    <xdr:to>
      <xdr:col>10</xdr:col>
      <xdr:colOff>259773</xdr:colOff>
      <xdr:row>31</xdr:row>
      <xdr:rowOff>4330</xdr:rowOff>
    </xdr:to>
    <xdr:cxnSp macro="">
      <xdr:nvCxnSpPr>
        <xdr:cNvPr id="145" name="144 Conector recto de flecha"/>
        <xdr:cNvCxnSpPr/>
      </xdr:nvCxnSpPr>
      <xdr:spPr>
        <a:xfrm>
          <a:off x="4229579" y="5899493"/>
          <a:ext cx="387" cy="399996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251114</xdr:colOff>
      <xdr:row>25</xdr:row>
      <xdr:rowOff>47169</xdr:rowOff>
    </xdr:from>
    <xdr:to>
      <xdr:col>10</xdr:col>
      <xdr:colOff>257175</xdr:colOff>
      <xdr:row>27</xdr:row>
      <xdr:rowOff>23879</xdr:rowOff>
    </xdr:to>
    <xdr:cxnSp macro="">
      <xdr:nvCxnSpPr>
        <xdr:cNvPr id="148" name="147 Conector recto de flecha"/>
        <xdr:cNvCxnSpPr/>
      </xdr:nvCxnSpPr>
      <xdr:spPr>
        <a:xfrm>
          <a:off x="4211509" y="5827340"/>
          <a:ext cx="6061" cy="468000"/>
        </a:xfrm>
        <a:prstGeom prst="straightConnector1">
          <a:avLst/>
        </a:prstGeom>
        <a:ln w="12700">
          <a:solidFill>
            <a:schemeClr val="tx1"/>
          </a:solidFill>
          <a:prstDash val="dash"/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463822</xdr:colOff>
      <xdr:row>29</xdr:row>
      <xdr:rowOff>157370</xdr:rowOff>
    </xdr:from>
    <xdr:to>
      <xdr:col>15</xdr:col>
      <xdr:colOff>344139</xdr:colOff>
      <xdr:row>31</xdr:row>
      <xdr:rowOff>7454</xdr:rowOff>
    </xdr:to>
    <xdr:sp macro="" textlink="">
      <xdr:nvSpPr>
        <xdr:cNvPr id="150" name="513 Cuadro de texto"/>
        <xdr:cNvSpPr txBox="1"/>
      </xdr:nvSpPr>
      <xdr:spPr>
        <a:xfrm>
          <a:off x="5276018" y="6054587"/>
          <a:ext cx="1304925" cy="2476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000" b="1">
              <a:effectLst/>
              <a:latin typeface="Arial"/>
              <a:ea typeface="Calibri"/>
              <a:cs typeface="Times New Roman"/>
            </a:rPr>
            <a:t>RUIDO DE FONDO</a:t>
          </a:r>
          <a:endParaRPr lang="es-CL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7</xdr:col>
      <xdr:colOff>168852</xdr:colOff>
      <xdr:row>16</xdr:row>
      <xdr:rowOff>125557</xdr:rowOff>
    </xdr:from>
    <xdr:to>
      <xdr:col>7</xdr:col>
      <xdr:colOff>344740</xdr:colOff>
      <xdr:row>16</xdr:row>
      <xdr:rowOff>126279</xdr:rowOff>
    </xdr:to>
    <xdr:cxnSp macro="">
      <xdr:nvCxnSpPr>
        <xdr:cNvPr id="61" name="60 Conector recto de flecha"/>
        <xdr:cNvCxnSpPr/>
      </xdr:nvCxnSpPr>
      <xdr:spPr>
        <a:xfrm>
          <a:off x="3004704" y="3822989"/>
          <a:ext cx="175888" cy="722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J68"/>
  <sheetViews>
    <sheetView showGridLines="0" view="pageLayout" topLeftCell="A25" zoomScale="80" zoomScaleNormal="100" zoomScalePageLayoutView="80" workbookViewId="0">
      <selection activeCell="C7" sqref="C7:J7"/>
    </sheetView>
  </sheetViews>
  <sheetFormatPr baseColWidth="10" defaultColWidth="11.44140625" defaultRowHeight="14.4" x14ac:dyDescent="0.3"/>
  <cols>
    <col min="1" max="2" width="11.44140625" customWidth="1"/>
    <col min="3" max="8" width="9" customWidth="1"/>
    <col min="9" max="9" width="7.44140625" customWidth="1"/>
    <col min="10" max="10" width="4.88671875" customWidth="1"/>
    <col min="13" max="13" width="17" customWidth="1"/>
  </cols>
  <sheetData>
    <row r="1" spans="1:10" ht="18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3" spans="1:10" x14ac:dyDescent="0.3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5" x14ac:dyDescent="0.25">
      <c r="B4" s="1"/>
      <c r="C4" s="1"/>
    </row>
    <row r="5" spans="1:10" x14ac:dyDescent="0.3">
      <c r="A5" s="62" t="s">
        <v>2</v>
      </c>
      <c r="B5" s="62"/>
      <c r="C5" s="65" t="s">
        <v>165</v>
      </c>
      <c r="D5" s="65"/>
      <c r="E5" s="65"/>
      <c r="F5" s="65"/>
      <c r="G5" s="65"/>
      <c r="H5" s="65"/>
      <c r="I5" s="65"/>
      <c r="J5" s="65"/>
    </row>
    <row r="6" spans="1:10" x14ac:dyDescent="0.3">
      <c r="A6" s="62" t="s">
        <v>3</v>
      </c>
      <c r="B6" s="62"/>
      <c r="C6" s="65" t="s">
        <v>166</v>
      </c>
      <c r="D6" s="65"/>
      <c r="E6" s="65"/>
      <c r="F6" s="65"/>
      <c r="G6" s="65"/>
      <c r="H6" s="65"/>
      <c r="I6" s="65"/>
      <c r="J6" s="65"/>
    </row>
    <row r="7" spans="1:10" x14ac:dyDescent="0.3">
      <c r="A7" s="62" t="s">
        <v>4</v>
      </c>
      <c r="B7" s="62"/>
      <c r="C7" s="65" t="s">
        <v>167</v>
      </c>
      <c r="D7" s="65"/>
      <c r="E7" s="65"/>
      <c r="F7" s="65"/>
      <c r="G7" s="65"/>
      <c r="H7" s="65"/>
      <c r="I7" s="65"/>
      <c r="J7" s="65"/>
    </row>
    <row r="8" spans="1:10" x14ac:dyDescent="0.3">
      <c r="A8" s="62" t="s">
        <v>5</v>
      </c>
      <c r="B8" s="62"/>
      <c r="C8" s="65" t="s">
        <v>162</v>
      </c>
      <c r="D8" s="65"/>
      <c r="E8" s="65"/>
      <c r="F8" s="65"/>
      <c r="G8" s="65"/>
      <c r="H8" s="65"/>
      <c r="I8" s="65"/>
      <c r="J8" s="65"/>
    </row>
    <row r="9" spans="1:10" ht="36" customHeight="1" x14ac:dyDescent="0.3">
      <c r="A9" s="62" t="s">
        <v>6</v>
      </c>
      <c r="B9" s="62"/>
      <c r="C9" s="47" t="s">
        <v>170</v>
      </c>
      <c r="D9" s="48"/>
      <c r="E9" s="48"/>
      <c r="F9" s="48"/>
      <c r="G9" s="48"/>
      <c r="H9" s="48"/>
      <c r="I9" s="48"/>
      <c r="J9" s="49"/>
    </row>
    <row r="10" spans="1:10" ht="15" x14ac:dyDescent="0.25">
      <c r="A10" s="62" t="s">
        <v>7</v>
      </c>
      <c r="B10" s="62"/>
      <c r="C10" s="50" t="s">
        <v>141</v>
      </c>
      <c r="D10" s="50"/>
      <c r="E10" s="62" t="s">
        <v>8</v>
      </c>
      <c r="F10" s="62"/>
      <c r="G10" s="50" t="s">
        <v>142</v>
      </c>
      <c r="H10" s="50"/>
      <c r="I10" s="50"/>
      <c r="J10" s="50"/>
    </row>
    <row r="11" spans="1:10" x14ac:dyDescent="0.3">
      <c r="A11" s="62" t="s">
        <v>9</v>
      </c>
      <c r="B11" s="62"/>
      <c r="C11" s="51">
        <v>6972780</v>
      </c>
      <c r="D11" s="52"/>
      <c r="E11" s="62" t="s">
        <v>10</v>
      </c>
      <c r="F11" s="62"/>
      <c r="G11" s="51">
        <v>367326</v>
      </c>
      <c r="H11" s="52"/>
      <c r="I11" s="52"/>
      <c r="J11" s="52"/>
    </row>
    <row r="12" spans="1:10" ht="14.25" customHeight="1" x14ac:dyDescent="0.25"/>
    <row r="13" spans="1:10" x14ac:dyDescent="0.3">
      <c r="A13" s="8" t="s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5" spans="1:10" ht="25.5" customHeight="1" x14ac:dyDescent="0.25">
      <c r="A15" s="62" t="s">
        <v>12</v>
      </c>
      <c r="B15" s="62"/>
      <c r="C15" s="58"/>
      <c r="D15" s="58"/>
      <c r="E15" s="57"/>
      <c r="F15" s="57"/>
      <c r="G15" s="58"/>
      <c r="H15" s="58"/>
      <c r="I15" s="58"/>
      <c r="J15" s="58"/>
    </row>
    <row r="16" spans="1:10" ht="25.5" customHeight="1" x14ac:dyDescent="0.25">
      <c r="A16" s="62" t="s">
        <v>13</v>
      </c>
      <c r="B16" s="62"/>
      <c r="C16" s="58"/>
      <c r="D16" s="58"/>
      <c r="E16" s="63"/>
      <c r="F16" s="64"/>
      <c r="G16" s="58"/>
      <c r="H16" s="58"/>
      <c r="I16" s="58"/>
      <c r="J16" s="58"/>
    </row>
    <row r="17" spans="1:10" ht="25.5" customHeight="1" x14ac:dyDescent="0.25">
      <c r="A17" s="62" t="s">
        <v>14</v>
      </c>
      <c r="B17" s="62"/>
      <c r="C17" s="58"/>
      <c r="D17" s="58"/>
      <c r="E17" s="57"/>
      <c r="F17" s="57"/>
      <c r="G17" s="58"/>
      <c r="H17" s="58"/>
      <c r="I17" s="58"/>
      <c r="J17" s="58"/>
    </row>
    <row r="18" spans="1:10" ht="25.5" customHeight="1" x14ac:dyDescent="0.25">
      <c r="A18" s="62" t="s">
        <v>15</v>
      </c>
      <c r="B18" s="62"/>
      <c r="C18" s="58"/>
      <c r="D18" s="58"/>
      <c r="E18" s="57"/>
      <c r="F18" s="57"/>
      <c r="G18" s="58"/>
      <c r="H18" s="58"/>
      <c r="I18" s="58"/>
      <c r="J18" s="58"/>
    </row>
    <row r="19" spans="1:10" ht="25.5" customHeight="1" x14ac:dyDescent="0.25">
      <c r="A19" s="62" t="s">
        <v>16</v>
      </c>
      <c r="B19" s="62"/>
      <c r="C19" s="58"/>
      <c r="D19" s="58"/>
      <c r="E19" s="66"/>
      <c r="F19" s="67"/>
      <c r="G19" s="58"/>
      <c r="H19" s="58"/>
      <c r="I19" s="58"/>
      <c r="J19" s="58"/>
    </row>
    <row r="20" spans="1:10" ht="25.5" customHeight="1" x14ac:dyDescent="0.25">
      <c r="A20" s="62" t="s">
        <v>17</v>
      </c>
      <c r="B20" s="62"/>
      <c r="C20" s="59"/>
      <c r="D20" s="58"/>
      <c r="E20" s="57"/>
      <c r="F20" s="57"/>
      <c r="G20" s="59"/>
      <c r="H20" s="58"/>
      <c r="I20" s="58"/>
      <c r="J20" s="58"/>
    </row>
    <row r="21" spans="1:10" ht="25.5" customHeight="1" x14ac:dyDescent="0.3">
      <c r="A21" s="62" t="s">
        <v>18</v>
      </c>
      <c r="B21" s="62"/>
      <c r="C21" s="58"/>
      <c r="D21" s="58"/>
      <c r="E21" s="60"/>
      <c r="F21" s="57"/>
      <c r="G21" s="58"/>
      <c r="H21" s="58"/>
      <c r="I21" s="58"/>
      <c r="J21" s="58"/>
    </row>
    <row r="22" spans="1:10" ht="25.5" customHeight="1" x14ac:dyDescent="0.25">
      <c r="A22" s="62" t="s">
        <v>19</v>
      </c>
      <c r="B22" s="62"/>
      <c r="C22" s="58"/>
      <c r="D22" s="58"/>
      <c r="E22" s="57"/>
      <c r="F22" s="57"/>
      <c r="G22" s="58"/>
      <c r="H22" s="58"/>
      <c r="I22" s="58"/>
      <c r="J22" s="58"/>
    </row>
    <row r="23" spans="1:10" ht="25.5" customHeight="1" x14ac:dyDescent="0.25">
      <c r="A23" s="62" t="s">
        <v>20</v>
      </c>
      <c r="B23" s="62"/>
      <c r="C23" s="53"/>
      <c r="D23" s="54"/>
      <c r="E23" s="54"/>
      <c r="F23" s="54"/>
      <c r="G23" s="54"/>
      <c r="H23" s="54"/>
      <c r="I23" s="54"/>
      <c r="J23" s="55"/>
    </row>
    <row r="25" spans="1:10" x14ac:dyDescent="0.3">
      <c r="A25" s="6" t="s">
        <v>21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15.75" customHeight="1" x14ac:dyDescent="0.3">
      <c r="A26" s="56" t="s">
        <v>22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0" x14ac:dyDescent="0.3">
      <c r="A27" s="7" t="s">
        <v>32</v>
      </c>
      <c r="B27" s="50" t="s">
        <v>143</v>
      </c>
      <c r="C27" s="50"/>
      <c r="D27" s="7" t="s">
        <v>23</v>
      </c>
      <c r="E27" s="61" t="s">
        <v>144</v>
      </c>
      <c r="F27" s="61"/>
      <c r="G27" s="7" t="s">
        <v>24</v>
      </c>
      <c r="H27" s="50" t="s">
        <v>154</v>
      </c>
      <c r="I27" s="50"/>
      <c r="J27" s="50"/>
    </row>
    <row r="28" spans="1:10" x14ac:dyDescent="0.3">
      <c r="A28" s="62" t="s">
        <v>25</v>
      </c>
      <c r="B28" s="62"/>
      <c r="C28" s="62"/>
      <c r="D28" s="62"/>
      <c r="E28" s="50" t="s">
        <v>159</v>
      </c>
      <c r="F28" s="50"/>
      <c r="G28" s="50"/>
      <c r="H28" s="50"/>
      <c r="I28" s="50"/>
      <c r="J28" s="50"/>
    </row>
    <row r="29" spans="1:10" x14ac:dyDescent="0.3">
      <c r="A29" s="62" t="s">
        <v>26</v>
      </c>
      <c r="B29" s="62"/>
      <c r="C29" s="62"/>
      <c r="D29" s="62"/>
      <c r="E29" s="50" t="s">
        <v>156</v>
      </c>
      <c r="F29" s="50"/>
      <c r="G29" s="50"/>
      <c r="H29" s="50"/>
      <c r="I29" s="50"/>
      <c r="J29" s="50"/>
    </row>
    <row r="30" spans="1:10" ht="15.75" customHeight="1" x14ac:dyDescent="0.3">
      <c r="A30" s="56" t="s">
        <v>27</v>
      </c>
      <c r="B30" s="56"/>
      <c r="C30" s="56"/>
      <c r="D30" s="56"/>
      <c r="E30" s="56"/>
      <c r="F30" s="56"/>
      <c r="G30" s="56"/>
      <c r="H30" s="56"/>
      <c r="I30" s="56"/>
      <c r="J30" s="56"/>
    </row>
    <row r="31" spans="1:10" x14ac:dyDescent="0.3">
      <c r="A31" s="7" t="s">
        <v>32</v>
      </c>
      <c r="B31" s="50" t="s">
        <v>143</v>
      </c>
      <c r="C31" s="50"/>
      <c r="D31" s="7" t="s">
        <v>23</v>
      </c>
      <c r="E31" s="61" t="s">
        <v>145</v>
      </c>
      <c r="F31" s="61"/>
      <c r="G31" s="7" t="s">
        <v>24</v>
      </c>
      <c r="H31" s="50">
        <v>64906</v>
      </c>
      <c r="I31" s="50"/>
      <c r="J31" s="50"/>
    </row>
    <row r="32" spans="1:10" ht="15.75" customHeight="1" x14ac:dyDescent="0.3">
      <c r="A32" s="62" t="s">
        <v>25</v>
      </c>
      <c r="B32" s="62"/>
      <c r="C32" s="62"/>
      <c r="D32" s="62"/>
      <c r="E32" s="50" t="s">
        <v>158</v>
      </c>
      <c r="F32" s="50"/>
      <c r="G32" s="50"/>
      <c r="H32" s="50"/>
      <c r="I32" s="50"/>
      <c r="J32" s="50"/>
    </row>
    <row r="33" spans="1:10" ht="15.75" customHeight="1" x14ac:dyDescent="0.3">
      <c r="A33" s="62" t="s">
        <v>26</v>
      </c>
      <c r="B33" s="62"/>
      <c r="C33" s="62"/>
      <c r="D33" s="62"/>
      <c r="E33" s="50" t="s">
        <v>157</v>
      </c>
      <c r="F33" s="50"/>
      <c r="G33" s="50"/>
      <c r="H33" s="50"/>
      <c r="I33" s="50"/>
      <c r="J33" s="50"/>
    </row>
    <row r="34" spans="1:10" ht="26.25" customHeight="1" x14ac:dyDescent="0.3">
      <c r="A34" s="62" t="s">
        <v>28</v>
      </c>
      <c r="B34" s="62"/>
      <c r="C34" s="50" t="s">
        <v>146</v>
      </c>
      <c r="D34" s="50"/>
      <c r="E34" s="50"/>
      <c r="F34" s="72" t="s">
        <v>29</v>
      </c>
      <c r="G34" s="72"/>
      <c r="H34" s="61" t="s">
        <v>147</v>
      </c>
      <c r="I34" s="61"/>
      <c r="J34" s="61"/>
    </row>
    <row r="35" spans="1:10" ht="25.5" customHeight="1" x14ac:dyDescent="0.3">
      <c r="A35" s="62" t="s">
        <v>30</v>
      </c>
      <c r="B35" s="62"/>
      <c r="C35" s="71"/>
      <c r="D35" s="71"/>
      <c r="E35" s="71"/>
      <c r="F35" s="71"/>
      <c r="G35" s="71"/>
      <c r="H35" s="71"/>
      <c r="I35" s="71"/>
      <c r="J35" s="71"/>
    </row>
    <row r="36" spans="1:10" ht="15.75" customHeight="1" x14ac:dyDescent="0.3">
      <c r="A36" s="68" t="s">
        <v>31</v>
      </c>
      <c r="B36" s="69"/>
      <c r="C36" s="69"/>
      <c r="D36" s="69"/>
      <c r="E36" s="69"/>
      <c r="F36" s="69"/>
      <c r="G36" s="69"/>
      <c r="H36" s="69"/>
      <c r="I36" s="69"/>
      <c r="J36" s="70"/>
    </row>
    <row r="37" spans="1:10" x14ac:dyDescent="0.3">
      <c r="A37" s="34"/>
      <c r="B37" s="34"/>
      <c r="C37" s="34"/>
      <c r="D37" s="34"/>
      <c r="E37" s="34"/>
      <c r="F37" s="34"/>
      <c r="G37" s="34"/>
      <c r="H37" s="34"/>
      <c r="I37" s="34"/>
      <c r="J37" s="34"/>
    </row>
    <row r="68" ht="63" customHeight="1" x14ac:dyDescent="0.3"/>
  </sheetData>
  <mergeCells count="84">
    <mergeCell ref="A21:B21"/>
    <mergeCell ref="A22:B22"/>
    <mergeCell ref="A19:B19"/>
    <mergeCell ref="A23:B23"/>
    <mergeCell ref="A15:B15"/>
    <mergeCell ref="A16:B16"/>
    <mergeCell ref="A18:B18"/>
    <mergeCell ref="A17:B17"/>
    <mergeCell ref="A20:B20"/>
    <mergeCell ref="A11:B11"/>
    <mergeCell ref="A5:B5"/>
    <mergeCell ref="A6:B6"/>
    <mergeCell ref="A7:B7"/>
    <mergeCell ref="A8:B8"/>
    <mergeCell ref="A9:B9"/>
    <mergeCell ref="A10:B10"/>
    <mergeCell ref="A36:J36"/>
    <mergeCell ref="B31:C31"/>
    <mergeCell ref="E31:F31"/>
    <mergeCell ref="H31:J31"/>
    <mergeCell ref="E32:J32"/>
    <mergeCell ref="C35:E35"/>
    <mergeCell ref="A34:B34"/>
    <mergeCell ref="E33:J33"/>
    <mergeCell ref="F34:G34"/>
    <mergeCell ref="C34:E34"/>
    <mergeCell ref="H34:J34"/>
    <mergeCell ref="F35:J35"/>
    <mergeCell ref="A35:B35"/>
    <mergeCell ref="A32:D32"/>
    <mergeCell ref="A33:D33"/>
    <mergeCell ref="C22:D22"/>
    <mergeCell ref="C11:D11"/>
    <mergeCell ref="C5:J5"/>
    <mergeCell ref="C10:D10"/>
    <mergeCell ref="C6:J6"/>
    <mergeCell ref="C7:J7"/>
    <mergeCell ref="C8:J8"/>
    <mergeCell ref="E10:F10"/>
    <mergeCell ref="E11:F11"/>
    <mergeCell ref="C15:D15"/>
    <mergeCell ref="C19:D19"/>
    <mergeCell ref="E19:F19"/>
    <mergeCell ref="E15:F15"/>
    <mergeCell ref="G15:H15"/>
    <mergeCell ref="I15:J15"/>
    <mergeCell ref="C16:D16"/>
    <mergeCell ref="E16:F16"/>
    <mergeCell ref="G16:H16"/>
    <mergeCell ref="I16:J16"/>
    <mergeCell ref="I21:J21"/>
    <mergeCell ref="I17:J17"/>
    <mergeCell ref="G17:H17"/>
    <mergeCell ref="E17:F17"/>
    <mergeCell ref="G19:H19"/>
    <mergeCell ref="C17:D17"/>
    <mergeCell ref="C18:D18"/>
    <mergeCell ref="E18:F18"/>
    <mergeCell ref="G18:H18"/>
    <mergeCell ref="I18:J18"/>
    <mergeCell ref="A30:J30"/>
    <mergeCell ref="E27:F27"/>
    <mergeCell ref="H27:J27"/>
    <mergeCell ref="E28:J28"/>
    <mergeCell ref="E29:J29"/>
    <mergeCell ref="A28:D28"/>
    <mergeCell ref="A29:D29"/>
    <mergeCell ref="B27:C27"/>
    <mergeCell ref="C9:J9"/>
    <mergeCell ref="G10:J10"/>
    <mergeCell ref="G11:J11"/>
    <mergeCell ref="C23:J23"/>
    <mergeCell ref="A26:J26"/>
    <mergeCell ref="E22:F22"/>
    <mergeCell ref="G22:H22"/>
    <mergeCell ref="I22:J22"/>
    <mergeCell ref="I19:J19"/>
    <mergeCell ref="C20:D20"/>
    <mergeCell ref="E20:F20"/>
    <mergeCell ref="G20:H20"/>
    <mergeCell ref="I20:J20"/>
    <mergeCell ref="C21:D21"/>
    <mergeCell ref="E21:F21"/>
    <mergeCell ref="G21:H21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
</oddHeader>
    <oddFooter xml:space="preserve">&amp;RPágina  _1__  de 1_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14</xdr:row>
                    <xdr:rowOff>45720</xdr:rowOff>
                  </from>
                  <to>
                    <xdr:col>3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38100</xdr:rowOff>
                  </from>
                  <to>
                    <xdr:col>3</xdr:col>
                    <xdr:colOff>190500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45720</xdr:colOff>
                    <xdr:row>16</xdr:row>
                    <xdr:rowOff>38100</xdr:rowOff>
                  </from>
                  <to>
                    <xdr:col>3</xdr:col>
                    <xdr:colOff>198120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38100</xdr:rowOff>
                  </from>
                  <to>
                    <xdr:col>3</xdr:col>
                    <xdr:colOff>190500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38100</xdr:rowOff>
                  </from>
                  <to>
                    <xdr:col>3</xdr:col>
                    <xdr:colOff>190500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45720</xdr:rowOff>
                  </from>
                  <to>
                    <xdr:col>4</xdr:col>
                    <xdr:colOff>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38100</xdr:rowOff>
                  </from>
                  <to>
                    <xdr:col>3</xdr:col>
                    <xdr:colOff>190500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Fill="0" autoLine="0" autoPict="0">
                <anchor moveWithCells="1">
                  <from>
                    <xdr:col>2</xdr:col>
                    <xdr:colOff>45720</xdr:colOff>
                    <xdr:row>21</xdr:row>
                    <xdr:rowOff>45720</xdr:rowOff>
                  </from>
                  <to>
                    <xdr:col>3</xdr:col>
                    <xdr:colOff>274320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4</xdr:col>
                    <xdr:colOff>45720</xdr:colOff>
                    <xdr:row>14</xdr:row>
                    <xdr:rowOff>45720</xdr:rowOff>
                  </from>
                  <to>
                    <xdr:col>5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4</xdr:col>
                    <xdr:colOff>45720</xdr:colOff>
                    <xdr:row>15</xdr:row>
                    <xdr:rowOff>45720</xdr:rowOff>
                  </from>
                  <to>
                    <xdr:col>5</xdr:col>
                    <xdr:colOff>449580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4</xdr:col>
                    <xdr:colOff>45720</xdr:colOff>
                    <xdr:row>16</xdr:row>
                    <xdr:rowOff>45720</xdr:rowOff>
                  </from>
                  <to>
                    <xdr:col>5</xdr:col>
                    <xdr:colOff>617220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4</xdr:col>
                    <xdr:colOff>45720</xdr:colOff>
                    <xdr:row>17</xdr:row>
                    <xdr:rowOff>45720</xdr:rowOff>
                  </from>
                  <to>
                    <xdr:col>5</xdr:col>
                    <xdr:colOff>198120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4</xdr:col>
                    <xdr:colOff>45720</xdr:colOff>
                    <xdr:row>18</xdr:row>
                    <xdr:rowOff>45720</xdr:rowOff>
                  </from>
                  <to>
                    <xdr:col>5</xdr:col>
                    <xdr:colOff>617220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4</xdr:col>
                    <xdr:colOff>45720</xdr:colOff>
                    <xdr:row>19</xdr:row>
                    <xdr:rowOff>45720</xdr:rowOff>
                  </from>
                  <to>
                    <xdr:col>5</xdr:col>
                    <xdr:colOff>533400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4</xdr:col>
                    <xdr:colOff>45720</xdr:colOff>
                    <xdr:row>20</xdr:row>
                    <xdr:rowOff>45720</xdr:rowOff>
                  </from>
                  <to>
                    <xdr:col>5</xdr:col>
                    <xdr:colOff>640080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4</xdr:col>
                    <xdr:colOff>45720</xdr:colOff>
                    <xdr:row>21</xdr:row>
                    <xdr:rowOff>45720</xdr:rowOff>
                  </from>
                  <to>
                    <xdr:col>5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6</xdr:col>
                    <xdr:colOff>45720</xdr:colOff>
                    <xdr:row>14</xdr:row>
                    <xdr:rowOff>45720</xdr:rowOff>
                  </from>
                  <to>
                    <xdr:col>7</xdr:col>
                    <xdr:colOff>198120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6</xdr:col>
                    <xdr:colOff>45720</xdr:colOff>
                    <xdr:row>15</xdr:row>
                    <xdr:rowOff>45720</xdr:rowOff>
                  </from>
                  <to>
                    <xdr:col>7</xdr:col>
                    <xdr:colOff>480060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6</xdr:col>
                    <xdr:colOff>45720</xdr:colOff>
                    <xdr:row>16</xdr:row>
                    <xdr:rowOff>45720</xdr:rowOff>
                  </from>
                  <to>
                    <xdr:col>7</xdr:col>
                    <xdr:colOff>198120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6</xdr:col>
                    <xdr:colOff>45720</xdr:colOff>
                    <xdr:row>17</xdr:row>
                    <xdr:rowOff>45720</xdr:rowOff>
                  </from>
                  <to>
                    <xdr:col>7</xdr:col>
                    <xdr:colOff>297180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6</xdr:col>
                    <xdr:colOff>45720</xdr:colOff>
                    <xdr:row>18</xdr:row>
                    <xdr:rowOff>45720</xdr:rowOff>
                  </from>
                  <to>
                    <xdr:col>7</xdr:col>
                    <xdr:colOff>594360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6</xdr:col>
                    <xdr:colOff>60960</xdr:colOff>
                    <xdr:row>18</xdr:row>
                    <xdr:rowOff>297180</xdr:rowOff>
                  </from>
                  <to>
                    <xdr:col>7</xdr:col>
                    <xdr:colOff>464820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6</xdr:col>
                    <xdr:colOff>45720</xdr:colOff>
                    <xdr:row>20</xdr:row>
                    <xdr:rowOff>45720</xdr:rowOff>
                  </from>
                  <to>
                    <xdr:col>7</xdr:col>
                    <xdr:colOff>403860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6</xdr:col>
                    <xdr:colOff>45720</xdr:colOff>
                    <xdr:row>21</xdr:row>
                    <xdr:rowOff>45720</xdr:rowOff>
                  </from>
                  <to>
                    <xdr:col>7</xdr:col>
                    <xdr:colOff>198120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8</xdr:col>
                    <xdr:colOff>45720</xdr:colOff>
                    <xdr:row>14</xdr:row>
                    <xdr:rowOff>45720</xdr:rowOff>
                  </from>
                  <to>
                    <xdr:col>9</xdr:col>
                    <xdr:colOff>312420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8</xdr:col>
                    <xdr:colOff>45720</xdr:colOff>
                    <xdr:row>15</xdr:row>
                    <xdr:rowOff>45720</xdr:rowOff>
                  </from>
                  <to>
                    <xdr:col>9</xdr:col>
                    <xdr:colOff>312420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8</xdr:col>
                    <xdr:colOff>45720</xdr:colOff>
                    <xdr:row>16</xdr:row>
                    <xdr:rowOff>45720</xdr:rowOff>
                  </from>
                  <to>
                    <xdr:col>9</xdr:col>
                    <xdr:colOff>312420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Fill="0" autoLine="0" autoPict="0">
                <anchor moveWithCells="1">
                  <from>
                    <xdr:col>8</xdr:col>
                    <xdr:colOff>45720</xdr:colOff>
                    <xdr:row>17</xdr:row>
                    <xdr:rowOff>45720</xdr:rowOff>
                  </from>
                  <to>
                    <xdr:col>9</xdr:col>
                    <xdr:colOff>312420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Fill="0" autoLine="0" autoPict="0">
                <anchor moveWithCells="1">
                  <from>
                    <xdr:col>8</xdr:col>
                    <xdr:colOff>45720</xdr:colOff>
                    <xdr:row>18</xdr:row>
                    <xdr:rowOff>45720</xdr:rowOff>
                  </from>
                  <to>
                    <xdr:col>9</xdr:col>
                    <xdr:colOff>312420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Fill="0" autoLine="0" autoPict="0">
                <anchor moveWithCells="1">
                  <from>
                    <xdr:col>8</xdr:col>
                    <xdr:colOff>45720</xdr:colOff>
                    <xdr:row>19</xdr:row>
                    <xdr:rowOff>45720</xdr:rowOff>
                  </from>
                  <to>
                    <xdr:col>9</xdr:col>
                    <xdr:colOff>312420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Fill="0" autoLine="0" autoPict="0">
                <anchor moveWithCells="1">
                  <from>
                    <xdr:col>8</xdr:col>
                    <xdr:colOff>45720</xdr:colOff>
                    <xdr:row>20</xdr:row>
                    <xdr:rowOff>45720</xdr:rowOff>
                  </from>
                  <to>
                    <xdr:col>9</xdr:col>
                    <xdr:colOff>312420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Fill="0" autoLine="0" autoPict="0">
                <anchor moveWithCells="1">
                  <from>
                    <xdr:col>8</xdr:col>
                    <xdr:colOff>45720</xdr:colOff>
                    <xdr:row>21</xdr:row>
                    <xdr:rowOff>45720</xdr:rowOff>
                  </from>
                  <to>
                    <xdr:col>9</xdr:col>
                    <xdr:colOff>312420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Fill="0" autoLine="0" autoPict="0">
                <anchor moveWithCells="1">
                  <from>
                    <xdr:col>3</xdr:col>
                    <xdr:colOff>137160</xdr:colOff>
                    <xdr:row>34</xdr:row>
                    <xdr:rowOff>38100</xdr:rowOff>
                  </from>
                  <to>
                    <xdr:col>4</xdr:col>
                    <xdr:colOff>289560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Fill="0" autoLine="0" autoPict="0">
                <anchor moveWithCells="1">
                  <from>
                    <xdr:col>6</xdr:col>
                    <xdr:colOff>617220</xdr:colOff>
                    <xdr:row>34</xdr:row>
                    <xdr:rowOff>38100</xdr:rowOff>
                  </from>
                  <to>
                    <xdr:col>8</xdr:col>
                    <xdr:colOff>121920</xdr:colOff>
                    <xdr:row>34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showGridLines="0" view="pageLayout" topLeftCell="A13" zoomScale="90" zoomScaleNormal="100" zoomScalePageLayoutView="90" workbookViewId="0">
      <selection activeCell="E21" sqref="E21:G21"/>
    </sheetView>
  </sheetViews>
  <sheetFormatPr baseColWidth="10" defaultColWidth="11.44140625" defaultRowHeight="14.4" x14ac:dyDescent="0.3"/>
  <cols>
    <col min="2" max="2" width="11.44140625" customWidth="1"/>
    <col min="3" max="7" width="13.33203125" customWidth="1"/>
    <col min="8" max="8" width="9.6640625" customWidth="1"/>
  </cols>
  <sheetData>
    <row r="1" spans="1:7" ht="18" x14ac:dyDescent="0.3">
      <c r="A1" s="2" t="s">
        <v>0</v>
      </c>
      <c r="B1" s="3"/>
      <c r="C1" s="3"/>
      <c r="D1" s="3"/>
      <c r="E1" s="3"/>
      <c r="F1" s="3"/>
      <c r="G1" s="3"/>
    </row>
    <row r="3" spans="1:7" x14ac:dyDescent="0.3">
      <c r="A3" s="6" t="s">
        <v>136</v>
      </c>
      <c r="B3" s="3"/>
      <c r="C3" s="3"/>
      <c r="D3" s="3"/>
      <c r="E3" s="3"/>
      <c r="F3" s="3"/>
      <c r="G3" s="3"/>
    </row>
    <row r="5" spans="1:7" x14ac:dyDescent="0.3">
      <c r="A5" s="62" t="s">
        <v>33</v>
      </c>
      <c r="B5" s="62"/>
      <c r="C5" s="96" t="s">
        <v>168</v>
      </c>
      <c r="D5" s="96"/>
      <c r="E5" s="96"/>
      <c r="F5" s="96"/>
      <c r="G5" s="96"/>
    </row>
    <row r="6" spans="1:7" x14ac:dyDescent="0.3">
      <c r="A6" s="62" t="s">
        <v>34</v>
      </c>
      <c r="B6" s="62"/>
      <c r="C6" s="96" t="s">
        <v>169</v>
      </c>
      <c r="D6" s="96"/>
      <c r="E6" s="96"/>
      <c r="F6" s="96"/>
      <c r="G6" s="96"/>
    </row>
    <row r="7" spans="1:7" x14ac:dyDescent="0.3">
      <c r="A7" s="62" t="s">
        <v>35</v>
      </c>
      <c r="B7" s="62"/>
      <c r="C7" s="96">
        <v>31</v>
      </c>
      <c r="D7" s="96"/>
      <c r="E7" s="96"/>
      <c r="F7" s="96"/>
      <c r="G7" s="96"/>
    </row>
    <row r="8" spans="1:7" x14ac:dyDescent="0.3">
      <c r="A8" s="62" t="s">
        <v>5</v>
      </c>
      <c r="B8" s="62"/>
      <c r="C8" s="96" t="s">
        <v>140</v>
      </c>
      <c r="D8" s="96"/>
      <c r="E8" s="96"/>
      <c r="F8" s="96"/>
      <c r="G8" s="96"/>
    </row>
    <row r="9" spans="1:7" ht="15" x14ac:dyDescent="0.25">
      <c r="A9" s="62" t="s">
        <v>7</v>
      </c>
      <c r="B9" s="62"/>
      <c r="C9" s="50" t="s">
        <v>141</v>
      </c>
      <c r="D9" s="50"/>
      <c r="E9" s="7" t="s">
        <v>8</v>
      </c>
      <c r="F9" s="97" t="s">
        <v>142</v>
      </c>
      <c r="G9" s="98"/>
    </row>
    <row r="10" spans="1:7" ht="27.6" x14ac:dyDescent="0.3">
      <c r="A10" s="62" t="s">
        <v>9</v>
      </c>
      <c r="B10" s="62"/>
      <c r="C10" s="94">
        <v>6972778</v>
      </c>
      <c r="D10" s="49"/>
      <c r="E10" s="7" t="s">
        <v>10</v>
      </c>
      <c r="F10" s="94">
        <v>367294</v>
      </c>
      <c r="G10" s="49"/>
    </row>
    <row r="11" spans="1:7" ht="40.5" customHeight="1" x14ac:dyDescent="0.3">
      <c r="A11" s="62" t="s">
        <v>6</v>
      </c>
      <c r="B11" s="62"/>
      <c r="C11" s="95" t="s">
        <v>171</v>
      </c>
      <c r="D11" s="95"/>
      <c r="E11" s="95"/>
      <c r="F11" s="95"/>
      <c r="G11" s="95"/>
    </row>
    <row r="12" spans="1:7" ht="30" customHeight="1" x14ac:dyDescent="0.3">
      <c r="A12" s="62" t="s">
        <v>36</v>
      </c>
      <c r="B12" s="62"/>
      <c r="C12" s="53"/>
      <c r="D12" s="54"/>
      <c r="E12" s="54"/>
      <c r="F12" s="54"/>
      <c r="G12" s="55"/>
    </row>
    <row r="13" spans="1:7" ht="26.25" customHeight="1" x14ac:dyDescent="0.3">
      <c r="A13" s="84" t="s">
        <v>37</v>
      </c>
      <c r="B13" s="84"/>
      <c r="C13" s="41"/>
      <c r="D13" s="41"/>
      <c r="E13" s="41"/>
      <c r="F13" s="41"/>
      <c r="G13" s="41"/>
    </row>
    <row r="14" spans="1:7" x14ac:dyDescent="0.3">
      <c r="A14" s="42" t="s">
        <v>38</v>
      </c>
      <c r="B14" s="5"/>
      <c r="C14" s="5"/>
      <c r="D14" s="5"/>
      <c r="E14" s="5"/>
      <c r="F14" s="5"/>
      <c r="G14" s="5"/>
    </row>
    <row r="16" spans="1:7" x14ac:dyDescent="0.3">
      <c r="A16" s="6" t="s">
        <v>137</v>
      </c>
      <c r="B16" s="3"/>
      <c r="C16" s="3"/>
      <c r="D16" s="3"/>
      <c r="E16" s="3"/>
      <c r="F16" s="3"/>
      <c r="G16" s="3"/>
    </row>
    <row r="18" spans="1:7" x14ac:dyDescent="0.3">
      <c r="A18" s="83" t="s">
        <v>39</v>
      </c>
      <c r="B18" s="83"/>
      <c r="C18" s="90">
        <v>42924</v>
      </c>
      <c r="D18" s="61"/>
      <c r="E18" s="61"/>
      <c r="F18" s="61"/>
      <c r="G18" s="61"/>
    </row>
    <row r="19" spans="1:7" x14ac:dyDescent="0.3">
      <c r="A19" s="89" t="s">
        <v>40</v>
      </c>
      <c r="B19" s="89"/>
      <c r="C19" s="91">
        <v>4.7916666666666663E-2</v>
      </c>
      <c r="D19" s="61"/>
      <c r="E19" s="61"/>
      <c r="F19" s="61"/>
      <c r="G19" s="61"/>
    </row>
    <row r="20" spans="1:7" x14ac:dyDescent="0.3">
      <c r="A20" s="89" t="s">
        <v>41</v>
      </c>
      <c r="B20" s="89"/>
      <c r="C20" s="91">
        <v>7.6388888888888895E-2</v>
      </c>
      <c r="D20" s="92"/>
      <c r="E20" s="92"/>
      <c r="F20" s="92"/>
      <c r="G20" s="93"/>
    </row>
    <row r="21" spans="1:7" ht="15" customHeight="1" x14ac:dyDescent="0.3">
      <c r="A21" s="89" t="s">
        <v>42</v>
      </c>
      <c r="B21" s="89"/>
      <c r="C21" s="88"/>
      <c r="D21" s="88"/>
      <c r="E21" s="88"/>
      <c r="F21" s="88"/>
      <c r="G21" s="88"/>
    </row>
    <row r="22" spans="1:7" ht="15" customHeight="1" x14ac:dyDescent="0.3">
      <c r="A22" s="83" t="s">
        <v>43</v>
      </c>
      <c r="B22" s="83"/>
      <c r="C22" s="88"/>
      <c r="D22" s="88"/>
      <c r="E22" s="88"/>
      <c r="F22" s="88"/>
      <c r="G22" s="88"/>
    </row>
    <row r="23" spans="1:7" ht="28.5" customHeight="1" x14ac:dyDescent="0.3">
      <c r="A23" s="84" t="s">
        <v>44</v>
      </c>
      <c r="B23" s="84"/>
      <c r="C23" s="85" t="s">
        <v>172</v>
      </c>
      <c r="D23" s="86"/>
      <c r="E23" s="86"/>
      <c r="F23" s="86"/>
      <c r="G23" s="87"/>
    </row>
    <row r="24" spans="1:7" ht="33" customHeight="1" x14ac:dyDescent="0.3">
      <c r="A24" s="82" t="s">
        <v>45</v>
      </c>
      <c r="B24" s="82"/>
      <c r="C24" s="71"/>
      <c r="D24" s="71"/>
      <c r="E24" s="71"/>
      <c r="F24" s="71"/>
      <c r="G24" s="71"/>
    </row>
    <row r="25" spans="1:7" x14ac:dyDescent="0.3">
      <c r="A25" s="83" t="s">
        <v>46</v>
      </c>
      <c r="B25" s="83"/>
      <c r="C25" s="61" t="s">
        <v>103</v>
      </c>
      <c r="D25" s="61"/>
      <c r="E25" s="61"/>
      <c r="F25" s="61"/>
      <c r="G25" s="61"/>
    </row>
    <row r="26" spans="1:7" ht="27.6" x14ac:dyDescent="0.3">
      <c r="A26" s="82" t="s">
        <v>47</v>
      </c>
      <c r="B26" s="82"/>
      <c r="C26" s="46">
        <v>14</v>
      </c>
      <c r="D26" s="7" t="s">
        <v>48</v>
      </c>
      <c r="E26" s="45" t="s">
        <v>173</v>
      </c>
      <c r="F26" s="7" t="s">
        <v>49</v>
      </c>
      <c r="G26" s="45" t="s">
        <v>174</v>
      </c>
    </row>
    <row r="28" spans="1:7" ht="41.25" customHeight="1" x14ac:dyDescent="0.3">
      <c r="A28" s="84" t="s">
        <v>133</v>
      </c>
      <c r="B28" s="84"/>
      <c r="C28" s="85" t="s">
        <v>163</v>
      </c>
      <c r="D28" s="86"/>
      <c r="E28" s="87"/>
      <c r="F28" s="85"/>
      <c r="G28" s="87"/>
    </row>
    <row r="29" spans="1:7" ht="53.25" customHeight="1" x14ac:dyDescent="0.3">
      <c r="A29" s="82" t="s">
        <v>134</v>
      </c>
      <c r="B29" s="82"/>
      <c r="C29" s="85" t="s">
        <v>153</v>
      </c>
      <c r="D29" s="86"/>
      <c r="E29" s="86"/>
      <c r="F29" s="86"/>
      <c r="G29" s="87"/>
    </row>
    <row r="31" spans="1:7" ht="15" customHeight="1" x14ac:dyDescent="0.3">
      <c r="A31" s="73" t="s">
        <v>135</v>
      </c>
      <c r="B31" s="74"/>
      <c r="C31" s="74"/>
      <c r="D31" s="74"/>
      <c r="E31" s="74"/>
      <c r="F31" s="74"/>
      <c r="G31" s="75"/>
    </row>
    <row r="32" spans="1:7" x14ac:dyDescent="0.3">
      <c r="A32" s="76"/>
      <c r="B32" s="77"/>
      <c r="C32" s="77"/>
      <c r="D32" s="77"/>
      <c r="E32" s="77"/>
      <c r="F32" s="77"/>
      <c r="G32" s="78"/>
    </row>
    <row r="33" spans="1:7" ht="18.75" customHeight="1" x14ac:dyDescent="0.3">
      <c r="A33" s="76"/>
      <c r="B33" s="77"/>
      <c r="C33" s="77"/>
      <c r="D33" s="77"/>
      <c r="E33" s="77"/>
      <c r="F33" s="77"/>
      <c r="G33" s="78"/>
    </row>
    <row r="34" spans="1:7" x14ac:dyDescent="0.3">
      <c r="A34" s="79"/>
      <c r="B34" s="80"/>
      <c r="C34" s="80"/>
      <c r="D34" s="80"/>
      <c r="E34" s="80"/>
      <c r="F34" s="80"/>
      <c r="G34" s="81"/>
    </row>
    <row r="35" spans="1:7" x14ac:dyDescent="0.3">
      <c r="A35" s="34"/>
      <c r="B35" s="34"/>
      <c r="C35" s="34"/>
      <c r="D35" s="34"/>
      <c r="E35" s="34"/>
      <c r="F35" s="34"/>
      <c r="G35" s="34"/>
    </row>
  </sheetData>
  <mergeCells count="45">
    <mergeCell ref="A5:B5"/>
    <mergeCell ref="A6:B6"/>
    <mergeCell ref="A7:B7"/>
    <mergeCell ref="A8:B8"/>
    <mergeCell ref="A12:B12"/>
    <mergeCell ref="A10:B10"/>
    <mergeCell ref="A9:B9"/>
    <mergeCell ref="A11:B11"/>
    <mergeCell ref="C5:G5"/>
    <mergeCell ref="C6:G6"/>
    <mergeCell ref="C7:G7"/>
    <mergeCell ref="C8:G8"/>
    <mergeCell ref="F9:G9"/>
    <mergeCell ref="A13:B13"/>
    <mergeCell ref="C18:G18"/>
    <mergeCell ref="C19:G19"/>
    <mergeCell ref="C20:G20"/>
    <mergeCell ref="C9:D9"/>
    <mergeCell ref="C10:D10"/>
    <mergeCell ref="C11:G11"/>
    <mergeCell ref="C12:G12"/>
    <mergeCell ref="F10:G10"/>
    <mergeCell ref="C21:D21"/>
    <mergeCell ref="E21:G21"/>
    <mergeCell ref="C22:D22"/>
    <mergeCell ref="E22:G22"/>
    <mergeCell ref="A18:B18"/>
    <mergeCell ref="A19:B19"/>
    <mergeCell ref="A20:B20"/>
    <mergeCell ref="A21:B21"/>
    <mergeCell ref="A31:G34"/>
    <mergeCell ref="A24:B24"/>
    <mergeCell ref="A25:B25"/>
    <mergeCell ref="A26:B26"/>
    <mergeCell ref="A22:B22"/>
    <mergeCell ref="A23:B23"/>
    <mergeCell ref="C25:G25"/>
    <mergeCell ref="C24:D24"/>
    <mergeCell ref="E24:G24"/>
    <mergeCell ref="C23:G23"/>
    <mergeCell ref="A29:B29"/>
    <mergeCell ref="C29:G29"/>
    <mergeCell ref="C28:E28"/>
    <mergeCell ref="F28:G28"/>
    <mergeCell ref="A28:B28"/>
  </mergeCells>
  <pageMargins left="0.7" right="0.7" top="0.81145833333333328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23</xdr:row>
                    <xdr:rowOff>114300</xdr:rowOff>
                  </from>
                  <to>
                    <xdr:col>3</xdr:col>
                    <xdr:colOff>495300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746760</xdr:colOff>
                    <xdr:row>23</xdr:row>
                    <xdr:rowOff>106680</xdr:rowOff>
                  </from>
                  <to>
                    <xdr:col>5</xdr:col>
                    <xdr:colOff>762000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20</xdr:row>
                    <xdr:rowOff>22860</xdr:rowOff>
                  </from>
                  <to>
                    <xdr:col>3</xdr:col>
                    <xdr:colOff>426720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754380</xdr:colOff>
                    <xdr:row>20</xdr:row>
                    <xdr:rowOff>22860</xdr:rowOff>
                  </from>
                  <to>
                    <xdr:col>5</xdr:col>
                    <xdr:colOff>731520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457200</xdr:colOff>
                    <xdr:row>21</xdr:row>
                    <xdr:rowOff>22860</xdr:rowOff>
                  </from>
                  <to>
                    <xdr:col>3</xdr:col>
                    <xdr:colOff>518160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754380</xdr:colOff>
                    <xdr:row>21</xdr:row>
                    <xdr:rowOff>22860</xdr:rowOff>
                  </from>
                  <to>
                    <xdr:col>5</xdr:col>
                    <xdr:colOff>822960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251460</xdr:colOff>
                    <xdr:row>12</xdr:row>
                    <xdr:rowOff>76200</xdr:rowOff>
                  </from>
                  <to>
                    <xdr:col>2</xdr:col>
                    <xdr:colOff>754380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220980</xdr:colOff>
                    <xdr:row>12</xdr:row>
                    <xdr:rowOff>76200</xdr:rowOff>
                  </from>
                  <to>
                    <xdr:col>3</xdr:col>
                    <xdr:colOff>723900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4</xdr:col>
                    <xdr:colOff>213360</xdr:colOff>
                    <xdr:row>12</xdr:row>
                    <xdr:rowOff>76200</xdr:rowOff>
                  </from>
                  <to>
                    <xdr:col>4</xdr:col>
                    <xdr:colOff>716280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76200</xdr:rowOff>
                  </from>
                  <to>
                    <xdr:col>5</xdr:col>
                    <xdr:colOff>731520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198120</xdr:colOff>
                    <xdr:row>12</xdr:row>
                    <xdr:rowOff>68580</xdr:rowOff>
                  </from>
                  <to>
                    <xdr:col>6</xdr:col>
                    <xdr:colOff>792480</xdr:colOff>
                    <xdr:row>12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H45"/>
  <sheetViews>
    <sheetView showGridLines="0" view="pageLayout" topLeftCell="A34" zoomScale="70" zoomScaleNormal="100" zoomScalePageLayoutView="70" workbookViewId="0">
      <selection activeCell="A4" sqref="A4:H27"/>
    </sheetView>
  </sheetViews>
  <sheetFormatPr baseColWidth="10" defaultColWidth="11.44140625" defaultRowHeight="14.4" x14ac:dyDescent="0.3"/>
  <cols>
    <col min="1" max="1" width="8.5546875" customWidth="1"/>
    <col min="2" max="2" width="14" customWidth="1"/>
    <col min="3" max="3" width="3.5546875" customWidth="1"/>
    <col min="4" max="4" width="18.33203125" customWidth="1"/>
    <col min="5" max="5" width="8.44140625" customWidth="1"/>
    <col min="6" max="6" width="13.5546875" customWidth="1"/>
    <col min="7" max="7" width="3.88671875" customWidth="1"/>
    <col min="8" max="8" width="18.6640625" customWidth="1"/>
  </cols>
  <sheetData>
    <row r="1" spans="1:8" ht="18" x14ac:dyDescent="0.3">
      <c r="A1" s="2" t="s">
        <v>138</v>
      </c>
      <c r="B1" s="3"/>
      <c r="C1" s="3"/>
      <c r="D1" s="3"/>
      <c r="E1" s="3"/>
      <c r="F1" s="3"/>
      <c r="G1" s="3"/>
      <c r="H1" s="3"/>
    </row>
    <row r="3" spans="1:8" ht="15" x14ac:dyDescent="0.25">
      <c r="A3" s="110"/>
      <c r="B3" s="110"/>
      <c r="C3" s="110"/>
      <c r="D3" s="110"/>
      <c r="E3" s="110"/>
      <c r="F3" s="110"/>
      <c r="G3" s="110"/>
      <c r="H3" s="110"/>
    </row>
    <row r="4" spans="1:8" x14ac:dyDescent="0.3">
      <c r="A4" s="99"/>
      <c r="B4" s="100"/>
      <c r="C4" s="100"/>
      <c r="D4" s="100"/>
      <c r="E4" s="100"/>
      <c r="F4" s="100"/>
      <c r="G4" s="100"/>
      <c r="H4" s="101"/>
    </row>
    <row r="5" spans="1:8" x14ac:dyDescent="0.3">
      <c r="A5" s="102"/>
      <c r="B5" s="103"/>
      <c r="C5" s="103"/>
      <c r="D5" s="103"/>
      <c r="E5" s="103"/>
      <c r="F5" s="103"/>
      <c r="G5" s="103"/>
      <c r="H5" s="104"/>
    </row>
    <row r="6" spans="1:8" x14ac:dyDescent="0.3">
      <c r="A6" s="102"/>
      <c r="B6" s="103"/>
      <c r="C6" s="103"/>
      <c r="D6" s="103"/>
      <c r="E6" s="103"/>
      <c r="F6" s="103"/>
      <c r="G6" s="103"/>
      <c r="H6" s="104"/>
    </row>
    <row r="7" spans="1:8" x14ac:dyDescent="0.3">
      <c r="A7" s="102"/>
      <c r="B7" s="103"/>
      <c r="C7" s="103"/>
      <c r="D7" s="103"/>
      <c r="E7" s="103"/>
      <c r="F7" s="103"/>
      <c r="G7" s="103"/>
      <c r="H7" s="104"/>
    </row>
    <row r="8" spans="1:8" x14ac:dyDescent="0.3">
      <c r="A8" s="102"/>
      <c r="B8" s="103"/>
      <c r="C8" s="103"/>
      <c r="D8" s="103"/>
      <c r="E8" s="103"/>
      <c r="F8" s="103"/>
      <c r="G8" s="103"/>
      <c r="H8" s="104"/>
    </row>
    <row r="9" spans="1:8" x14ac:dyDescent="0.3">
      <c r="A9" s="102"/>
      <c r="B9" s="103"/>
      <c r="C9" s="103"/>
      <c r="D9" s="103"/>
      <c r="E9" s="103"/>
      <c r="F9" s="103"/>
      <c r="G9" s="103"/>
      <c r="H9" s="104"/>
    </row>
    <row r="10" spans="1:8" x14ac:dyDescent="0.3">
      <c r="A10" s="102"/>
      <c r="B10" s="103"/>
      <c r="C10" s="103"/>
      <c r="D10" s="103"/>
      <c r="E10" s="103"/>
      <c r="F10" s="103"/>
      <c r="G10" s="103"/>
      <c r="H10" s="104"/>
    </row>
    <row r="11" spans="1:8" x14ac:dyDescent="0.3">
      <c r="A11" s="102"/>
      <c r="B11" s="103"/>
      <c r="C11" s="103"/>
      <c r="D11" s="103"/>
      <c r="E11" s="103"/>
      <c r="F11" s="103"/>
      <c r="G11" s="103"/>
      <c r="H11" s="104"/>
    </row>
    <row r="12" spans="1:8" x14ac:dyDescent="0.3">
      <c r="A12" s="102"/>
      <c r="B12" s="103"/>
      <c r="C12" s="103"/>
      <c r="D12" s="103"/>
      <c r="E12" s="103"/>
      <c r="F12" s="103"/>
      <c r="G12" s="103"/>
      <c r="H12" s="104"/>
    </row>
    <row r="13" spans="1:8" x14ac:dyDescent="0.3">
      <c r="A13" s="102"/>
      <c r="B13" s="103"/>
      <c r="C13" s="103"/>
      <c r="D13" s="103"/>
      <c r="E13" s="103"/>
      <c r="F13" s="103"/>
      <c r="G13" s="103"/>
      <c r="H13" s="104"/>
    </row>
    <row r="14" spans="1:8" x14ac:dyDescent="0.3">
      <c r="A14" s="102"/>
      <c r="B14" s="103"/>
      <c r="C14" s="103"/>
      <c r="D14" s="103"/>
      <c r="E14" s="103"/>
      <c r="F14" s="103"/>
      <c r="G14" s="103"/>
      <c r="H14" s="104"/>
    </row>
    <row r="15" spans="1:8" x14ac:dyDescent="0.3">
      <c r="A15" s="102"/>
      <c r="B15" s="103"/>
      <c r="C15" s="103"/>
      <c r="D15" s="103"/>
      <c r="E15" s="103"/>
      <c r="F15" s="103"/>
      <c r="G15" s="103"/>
      <c r="H15" s="104"/>
    </row>
    <row r="16" spans="1:8" x14ac:dyDescent="0.3">
      <c r="A16" s="102"/>
      <c r="B16" s="103"/>
      <c r="C16" s="103"/>
      <c r="D16" s="103"/>
      <c r="E16" s="103"/>
      <c r="F16" s="103"/>
      <c r="G16" s="103"/>
      <c r="H16" s="104"/>
    </row>
    <row r="17" spans="1:8" x14ac:dyDescent="0.3">
      <c r="A17" s="102"/>
      <c r="B17" s="103"/>
      <c r="C17" s="103"/>
      <c r="D17" s="103"/>
      <c r="E17" s="103"/>
      <c r="F17" s="103"/>
      <c r="G17" s="103"/>
      <c r="H17" s="104"/>
    </row>
    <row r="18" spans="1:8" x14ac:dyDescent="0.3">
      <c r="A18" s="102"/>
      <c r="B18" s="103"/>
      <c r="C18" s="103"/>
      <c r="D18" s="103"/>
      <c r="E18" s="103"/>
      <c r="F18" s="103"/>
      <c r="G18" s="103"/>
      <c r="H18" s="104"/>
    </row>
    <row r="19" spans="1:8" x14ac:dyDescent="0.3">
      <c r="A19" s="102"/>
      <c r="B19" s="103"/>
      <c r="C19" s="103"/>
      <c r="D19" s="103"/>
      <c r="E19" s="103"/>
      <c r="F19" s="103"/>
      <c r="G19" s="103"/>
      <c r="H19" s="104"/>
    </row>
    <row r="20" spans="1:8" x14ac:dyDescent="0.3">
      <c r="A20" s="102"/>
      <c r="B20" s="103"/>
      <c r="C20" s="103"/>
      <c r="D20" s="103"/>
      <c r="E20" s="103"/>
      <c r="F20" s="103"/>
      <c r="G20" s="103"/>
      <c r="H20" s="104"/>
    </row>
    <row r="21" spans="1:8" x14ac:dyDescent="0.3">
      <c r="A21" s="102"/>
      <c r="B21" s="103"/>
      <c r="C21" s="103"/>
      <c r="D21" s="103"/>
      <c r="E21" s="103"/>
      <c r="F21" s="103"/>
      <c r="G21" s="103"/>
      <c r="H21" s="104"/>
    </row>
    <row r="22" spans="1:8" x14ac:dyDescent="0.3">
      <c r="A22" s="102"/>
      <c r="B22" s="103"/>
      <c r="C22" s="103"/>
      <c r="D22" s="103"/>
      <c r="E22" s="103"/>
      <c r="F22" s="103"/>
      <c r="G22" s="103"/>
      <c r="H22" s="104"/>
    </row>
    <row r="23" spans="1:8" x14ac:dyDescent="0.3">
      <c r="A23" s="102"/>
      <c r="B23" s="103"/>
      <c r="C23" s="103"/>
      <c r="D23" s="103"/>
      <c r="E23" s="103"/>
      <c r="F23" s="103"/>
      <c r="G23" s="103"/>
      <c r="H23" s="104"/>
    </row>
    <row r="24" spans="1:8" x14ac:dyDescent="0.3">
      <c r="A24" s="102"/>
      <c r="B24" s="103"/>
      <c r="C24" s="103"/>
      <c r="D24" s="103"/>
      <c r="E24" s="103"/>
      <c r="F24" s="103"/>
      <c r="G24" s="103"/>
      <c r="H24" s="104"/>
    </row>
    <row r="25" spans="1:8" x14ac:dyDescent="0.3">
      <c r="A25" s="102"/>
      <c r="B25" s="103"/>
      <c r="C25" s="103"/>
      <c r="D25" s="103"/>
      <c r="E25" s="103"/>
      <c r="F25" s="103"/>
      <c r="G25" s="103"/>
      <c r="H25" s="104"/>
    </row>
    <row r="26" spans="1:8" x14ac:dyDescent="0.3">
      <c r="A26" s="102"/>
      <c r="B26" s="103"/>
      <c r="C26" s="103"/>
      <c r="D26" s="103"/>
      <c r="E26" s="103"/>
      <c r="F26" s="103"/>
      <c r="G26" s="103"/>
      <c r="H26" s="104"/>
    </row>
    <row r="27" spans="1:8" x14ac:dyDescent="0.3">
      <c r="A27" s="105"/>
      <c r="B27" s="106"/>
      <c r="C27" s="106"/>
      <c r="D27" s="106"/>
      <c r="E27" s="106"/>
      <c r="F27" s="106"/>
      <c r="G27" s="106"/>
      <c r="H27" s="107"/>
    </row>
    <row r="28" spans="1:8" ht="15" x14ac:dyDescent="0.25">
      <c r="A28" s="72" t="s">
        <v>50</v>
      </c>
      <c r="B28" s="72"/>
      <c r="C28" s="72"/>
      <c r="D28" s="61" t="s">
        <v>148</v>
      </c>
      <c r="E28" s="61"/>
      <c r="F28" s="61"/>
      <c r="G28" s="61"/>
      <c r="H28" s="61"/>
    </row>
    <row r="29" spans="1:8" ht="15" x14ac:dyDescent="0.25">
      <c r="A29" s="72" t="s">
        <v>51</v>
      </c>
      <c r="B29" s="72"/>
      <c r="C29" s="72"/>
      <c r="D29" s="61"/>
      <c r="E29" s="61"/>
      <c r="F29" s="61"/>
      <c r="G29" s="61"/>
      <c r="H29" s="61"/>
    </row>
    <row r="31" spans="1:8" ht="15" x14ac:dyDescent="0.25">
      <c r="A31" s="8" t="s">
        <v>52</v>
      </c>
      <c r="B31" s="3"/>
      <c r="C31" s="3"/>
      <c r="D31" s="3"/>
      <c r="E31" s="3"/>
      <c r="F31" s="3"/>
      <c r="G31" s="3"/>
      <c r="H31" s="3"/>
    </row>
    <row r="33" spans="1:8" ht="15" x14ac:dyDescent="0.25">
      <c r="A33" s="108" t="s">
        <v>7</v>
      </c>
      <c r="B33" s="108"/>
      <c r="C33" s="61" t="s">
        <v>141</v>
      </c>
      <c r="D33" s="61"/>
      <c r="E33" s="108" t="s">
        <v>8</v>
      </c>
      <c r="F33" s="108"/>
      <c r="G33" s="61" t="s">
        <v>142</v>
      </c>
      <c r="H33" s="61"/>
    </row>
    <row r="34" spans="1:8" ht="15" x14ac:dyDescent="0.25">
      <c r="A34" s="108" t="s">
        <v>53</v>
      </c>
      <c r="B34" s="108"/>
      <c r="C34" s="108"/>
      <c r="D34" s="108"/>
      <c r="E34" s="108" t="s">
        <v>54</v>
      </c>
      <c r="F34" s="108"/>
      <c r="G34" s="108"/>
      <c r="H34" s="108"/>
    </row>
    <row r="35" spans="1:8" x14ac:dyDescent="0.3">
      <c r="A35" s="40" t="s">
        <v>55</v>
      </c>
      <c r="B35" s="40" t="s">
        <v>56</v>
      </c>
      <c r="C35" s="108" t="s">
        <v>57</v>
      </c>
      <c r="D35" s="108"/>
      <c r="E35" s="40" t="s">
        <v>55</v>
      </c>
      <c r="F35" s="40" t="s">
        <v>56</v>
      </c>
      <c r="G35" s="108" t="s">
        <v>57</v>
      </c>
      <c r="H35" s="108"/>
    </row>
    <row r="36" spans="1:8" x14ac:dyDescent="0.3">
      <c r="A36" s="112" t="s">
        <v>149</v>
      </c>
      <c r="B36" s="112" t="s">
        <v>150</v>
      </c>
      <c r="C36" s="13" t="s">
        <v>58</v>
      </c>
      <c r="D36" s="44">
        <v>6972780</v>
      </c>
      <c r="E36" s="111"/>
      <c r="F36" s="111"/>
      <c r="G36" s="13" t="s">
        <v>58</v>
      </c>
      <c r="H36" s="12"/>
    </row>
    <row r="37" spans="1:8" x14ac:dyDescent="0.3">
      <c r="A37" s="111"/>
      <c r="B37" s="111"/>
      <c r="C37" s="13" t="s">
        <v>59</v>
      </c>
      <c r="D37" s="44">
        <v>367326</v>
      </c>
      <c r="E37" s="111"/>
      <c r="F37" s="111"/>
      <c r="G37" s="13" t="s">
        <v>59</v>
      </c>
      <c r="H37" s="12"/>
    </row>
    <row r="38" spans="1:8" x14ac:dyDescent="0.3">
      <c r="A38" s="112"/>
      <c r="B38" s="112"/>
      <c r="C38" s="13" t="s">
        <v>58</v>
      </c>
      <c r="D38" s="44"/>
      <c r="E38" s="112" t="s">
        <v>151</v>
      </c>
      <c r="F38" s="112" t="s">
        <v>152</v>
      </c>
      <c r="G38" s="13" t="s">
        <v>58</v>
      </c>
      <c r="H38" s="44">
        <v>6972778</v>
      </c>
    </row>
    <row r="39" spans="1:8" x14ac:dyDescent="0.3">
      <c r="A39" s="111"/>
      <c r="B39" s="111"/>
      <c r="C39" s="13" t="s">
        <v>59</v>
      </c>
      <c r="D39" s="44"/>
      <c r="E39" s="111"/>
      <c r="F39" s="111"/>
      <c r="G39" s="13" t="s">
        <v>59</v>
      </c>
      <c r="H39" s="44">
        <v>367294</v>
      </c>
    </row>
    <row r="40" spans="1:8" x14ac:dyDescent="0.3">
      <c r="A40" s="111"/>
      <c r="B40" s="111"/>
      <c r="C40" s="13" t="s">
        <v>58</v>
      </c>
      <c r="D40" s="12"/>
      <c r="E40" s="111"/>
      <c r="F40" s="111"/>
      <c r="G40" s="13" t="s">
        <v>58</v>
      </c>
      <c r="H40" s="12"/>
    </row>
    <row r="41" spans="1:8" x14ac:dyDescent="0.3">
      <c r="A41" s="111"/>
      <c r="B41" s="111"/>
      <c r="C41" s="13" t="s">
        <v>59</v>
      </c>
      <c r="D41" s="12"/>
      <c r="E41" s="111"/>
      <c r="F41" s="111"/>
      <c r="G41" s="13" t="s">
        <v>59</v>
      </c>
      <c r="H41" s="12"/>
    </row>
    <row r="42" spans="1:8" x14ac:dyDescent="0.3">
      <c r="A42" s="111"/>
      <c r="B42" s="111"/>
      <c r="C42" s="13" t="s">
        <v>58</v>
      </c>
      <c r="D42" s="12"/>
      <c r="E42" s="111"/>
      <c r="F42" s="111"/>
      <c r="G42" s="13" t="s">
        <v>58</v>
      </c>
      <c r="H42" s="12"/>
    </row>
    <row r="43" spans="1:8" x14ac:dyDescent="0.3">
      <c r="A43" s="111"/>
      <c r="B43" s="111"/>
      <c r="C43" s="13" t="s">
        <v>59</v>
      </c>
      <c r="D43" s="12"/>
      <c r="E43" s="111"/>
      <c r="F43" s="111"/>
      <c r="G43" s="13" t="s">
        <v>59</v>
      </c>
      <c r="H43" s="12"/>
    </row>
    <row r="44" spans="1:8" x14ac:dyDescent="0.3">
      <c r="A44" s="109" t="s">
        <v>60</v>
      </c>
      <c r="B44" s="109"/>
      <c r="C44" s="109"/>
      <c r="D44" s="109"/>
      <c r="E44" s="109"/>
      <c r="F44" s="109"/>
      <c r="G44" s="109"/>
      <c r="H44" s="109"/>
    </row>
    <row r="45" spans="1:8" x14ac:dyDescent="0.3">
      <c r="A45" s="34"/>
      <c r="B45" s="34"/>
      <c r="C45" s="34"/>
      <c r="D45" s="34"/>
      <c r="E45" s="34"/>
      <c r="F45" s="34"/>
      <c r="G45" s="34"/>
      <c r="H45" s="34"/>
    </row>
  </sheetData>
  <mergeCells count="32">
    <mergeCell ref="E42:E43"/>
    <mergeCell ref="F42:F43"/>
    <mergeCell ref="A36:A37"/>
    <mergeCell ref="B36:B37"/>
    <mergeCell ref="E36:E37"/>
    <mergeCell ref="F36:F37"/>
    <mergeCell ref="A38:A39"/>
    <mergeCell ref="B38:B39"/>
    <mergeCell ref="E38:E39"/>
    <mergeCell ref="F38:F39"/>
    <mergeCell ref="G35:H35"/>
    <mergeCell ref="C35:D35"/>
    <mergeCell ref="A44:H44"/>
    <mergeCell ref="E3:H3"/>
    <mergeCell ref="A3:D3"/>
    <mergeCell ref="A28:C28"/>
    <mergeCell ref="A29:C29"/>
    <mergeCell ref="D28:H28"/>
    <mergeCell ref="D29:H29"/>
    <mergeCell ref="E33:F33"/>
    <mergeCell ref="A40:A41"/>
    <mergeCell ref="B40:B41"/>
    <mergeCell ref="E40:E41"/>
    <mergeCell ref="F40:F41"/>
    <mergeCell ref="A42:A43"/>
    <mergeCell ref="B42:B43"/>
    <mergeCell ref="A4:H27"/>
    <mergeCell ref="A33:B33"/>
    <mergeCell ref="C33:D33"/>
    <mergeCell ref="E34:H34"/>
    <mergeCell ref="A34:D34"/>
    <mergeCell ref="G33:H33"/>
  </mergeCells>
  <pageMargins left="0.7" right="0.7" top="0.75" bottom="0.75" header="0.3" footer="0.3"/>
  <pageSetup paperSize="123" orientation="portrait" verticalDpi="597" r:id="rId1"/>
  <headerFooter>
    <oddHeader>&amp;C&amp;"-,Negrita"&amp;10 REPORTE TÉCNICO DECRETO SUPREMO N°38/11 DEL MINISTERIO DEL MEDIO AMBIENTE&amp;"-,Normal"
Establece Norma de Emisión de Ruidos Generados por Fuentes que Indica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784860</xdr:colOff>
                    <xdr:row>1</xdr:row>
                    <xdr:rowOff>160020</xdr:rowOff>
                  </from>
                  <to>
                    <xdr:col>3</xdr:col>
                    <xdr:colOff>160020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518160</xdr:colOff>
                    <xdr:row>1</xdr:row>
                    <xdr:rowOff>182880</xdr:rowOff>
                  </from>
                  <to>
                    <xdr:col>7</xdr:col>
                    <xdr:colOff>541020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H46"/>
  <sheetViews>
    <sheetView showGridLines="0" view="pageLayout" topLeftCell="A28" zoomScale="85" zoomScaleNormal="100" zoomScalePageLayoutView="85" workbookViewId="0">
      <selection activeCell="F31" sqref="F31"/>
    </sheetView>
  </sheetViews>
  <sheetFormatPr baseColWidth="10" defaultColWidth="11.44140625" defaultRowHeight="14.4" x14ac:dyDescent="0.3"/>
  <cols>
    <col min="1" max="1" width="21.33203125" customWidth="1"/>
    <col min="2" max="7" width="9.44140625" customWidth="1"/>
    <col min="8" max="8" width="9.88671875" customWidth="1"/>
  </cols>
  <sheetData>
    <row r="1" spans="1:8" ht="24" customHeight="1" x14ac:dyDescent="0.3">
      <c r="A1" s="2" t="s">
        <v>139</v>
      </c>
      <c r="B1" s="3"/>
      <c r="C1" s="3"/>
      <c r="D1" s="3"/>
      <c r="E1" s="3"/>
      <c r="F1" s="3"/>
      <c r="G1" s="3"/>
      <c r="H1" s="3"/>
    </row>
    <row r="2" spans="1:8" ht="6.75" customHeight="1" x14ac:dyDescent="0.25"/>
    <row r="3" spans="1:8" x14ac:dyDescent="0.3">
      <c r="A3" s="8" t="s">
        <v>97</v>
      </c>
      <c r="B3" s="3"/>
      <c r="C3" s="3"/>
      <c r="D3" s="3"/>
      <c r="E3" s="3"/>
      <c r="F3" s="3"/>
      <c r="G3" s="3"/>
      <c r="H3" s="3"/>
    </row>
    <row r="4" spans="1:8" ht="8.25" customHeight="1" x14ac:dyDescent="0.25"/>
    <row r="5" spans="1:8" ht="19.5" customHeight="1" x14ac:dyDescent="0.3">
      <c r="A5" s="116" t="s">
        <v>61</v>
      </c>
      <c r="B5" s="116"/>
      <c r="C5" s="116"/>
      <c r="D5" s="117">
        <v>1</v>
      </c>
      <c r="E5" s="117"/>
      <c r="F5" s="117"/>
      <c r="G5" s="117"/>
      <c r="H5" s="117"/>
    </row>
    <row r="6" spans="1:8" ht="15" customHeight="1" x14ac:dyDescent="0.25">
      <c r="A6" s="110"/>
      <c r="B6" s="110"/>
      <c r="C6" s="110"/>
      <c r="D6" s="118"/>
      <c r="E6" s="119"/>
      <c r="F6" s="119"/>
      <c r="G6" s="119"/>
      <c r="H6" s="120"/>
    </row>
    <row r="9" spans="1:8" x14ac:dyDescent="0.3">
      <c r="B9" s="1" t="s">
        <v>62</v>
      </c>
      <c r="C9" s="1"/>
      <c r="D9" s="1" t="s">
        <v>63</v>
      </c>
      <c r="E9" s="1"/>
      <c r="F9" s="1" t="s">
        <v>64</v>
      </c>
    </row>
    <row r="10" spans="1:8" ht="5.85" customHeight="1" x14ac:dyDescent="0.25">
      <c r="B10" s="1"/>
      <c r="C10" s="1"/>
      <c r="D10" s="1"/>
      <c r="E10" s="1"/>
      <c r="F10" s="1"/>
    </row>
    <row r="11" spans="1:8" ht="22.5" customHeight="1" x14ac:dyDescent="0.25">
      <c r="B11" s="35">
        <v>45.2</v>
      </c>
      <c r="C11" s="1"/>
      <c r="D11" s="35">
        <v>40.4</v>
      </c>
      <c r="E11" s="1"/>
      <c r="F11" s="35">
        <v>50.1</v>
      </c>
    </row>
    <row r="12" spans="1:8" ht="5.85" customHeight="1" x14ac:dyDescent="0.25">
      <c r="B12" s="1"/>
      <c r="C12" s="1"/>
      <c r="D12" s="1"/>
      <c r="E12" s="1"/>
      <c r="F12" s="1"/>
    </row>
    <row r="13" spans="1:8" ht="22.5" customHeight="1" x14ac:dyDescent="0.25">
      <c r="A13" s="1" t="s">
        <v>65</v>
      </c>
      <c r="B13" s="35">
        <v>43.2</v>
      </c>
      <c r="C13" s="1"/>
      <c r="D13" s="35">
        <v>33.700000000000003</v>
      </c>
      <c r="E13" s="1"/>
      <c r="F13" s="35">
        <v>51.2</v>
      </c>
    </row>
    <row r="14" spans="1:8" ht="5.85" customHeight="1" x14ac:dyDescent="0.25">
      <c r="A14" s="1"/>
      <c r="B14" s="1"/>
      <c r="C14" s="1"/>
      <c r="D14" s="1"/>
      <c r="E14" s="1"/>
      <c r="F14" s="1"/>
    </row>
    <row r="15" spans="1:8" ht="22.5" customHeight="1" x14ac:dyDescent="0.25">
      <c r="A15" s="1"/>
      <c r="B15" s="35">
        <v>43.9</v>
      </c>
      <c r="C15" s="1"/>
      <c r="D15" s="35">
        <v>37.4</v>
      </c>
      <c r="E15" s="1"/>
      <c r="F15" s="35">
        <v>54.8</v>
      </c>
    </row>
    <row r="16" spans="1:8" ht="15" x14ac:dyDescent="0.25">
      <c r="A16" s="1"/>
      <c r="B16" s="1"/>
      <c r="C16" s="1"/>
      <c r="D16" s="1"/>
      <c r="E16" s="1"/>
      <c r="F16" s="1"/>
    </row>
    <row r="17" spans="1:6" x14ac:dyDescent="0.3">
      <c r="A17" s="1"/>
      <c r="B17" s="1" t="s">
        <v>62</v>
      </c>
      <c r="C17" s="1"/>
      <c r="D17" s="1" t="s">
        <v>63</v>
      </c>
      <c r="E17" s="1"/>
      <c r="F17" s="1" t="s">
        <v>64</v>
      </c>
    </row>
    <row r="18" spans="1:6" ht="5.85" customHeight="1" x14ac:dyDescent="0.25">
      <c r="A18" s="1"/>
      <c r="B18" s="1"/>
      <c r="C18" s="1"/>
      <c r="D18" s="1"/>
      <c r="F18" s="1"/>
    </row>
    <row r="19" spans="1:6" ht="22.5" customHeight="1" x14ac:dyDescent="0.25">
      <c r="A19" s="1"/>
      <c r="B19" s="35">
        <v>43</v>
      </c>
      <c r="C19" s="1"/>
      <c r="D19" s="35">
        <v>34.700000000000003</v>
      </c>
      <c r="F19" s="35">
        <v>52.8</v>
      </c>
    </row>
    <row r="20" spans="1:6" ht="5.85" customHeight="1" x14ac:dyDescent="0.25">
      <c r="A20" s="1"/>
      <c r="B20" s="1"/>
      <c r="C20" s="1"/>
      <c r="D20" s="1"/>
      <c r="F20" s="1"/>
    </row>
    <row r="21" spans="1:6" ht="22.5" customHeight="1" x14ac:dyDescent="0.25">
      <c r="A21" s="1" t="s">
        <v>66</v>
      </c>
      <c r="B21" s="35">
        <v>45.1</v>
      </c>
      <c r="C21" s="1"/>
      <c r="D21" s="35">
        <v>37.700000000000003</v>
      </c>
      <c r="F21" s="35">
        <v>55</v>
      </c>
    </row>
    <row r="22" spans="1:6" ht="5.85" customHeight="1" x14ac:dyDescent="0.25">
      <c r="A22" s="1"/>
      <c r="B22" s="1"/>
      <c r="C22" s="1"/>
      <c r="D22" s="1"/>
      <c r="F22" s="1"/>
    </row>
    <row r="23" spans="1:6" ht="22.5" customHeight="1" x14ac:dyDescent="0.25">
      <c r="A23" s="1"/>
      <c r="B23" s="35">
        <v>44.4</v>
      </c>
      <c r="C23" s="1"/>
      <c r="D23" s="35">
        <v>33.5</v>
      </c>
      <c r="F23" s="35">
        <v>59.4</v>
      </c>
    </row>
    <row r="24" spans="1:6" ht="15" x14ac:dyDescent="0.25">
      <c r="A24" s="1"/>
      <c r="B24" s="1"/>
      <c r="C24" s="1"/>
      <c r="D24" s="1"/>
      <c r="F24" s="1"/>
    </row>
    <row r="25" spans="1:6" x14ac:dyDescent="0.3">
      <c r="A25" s="1"/>
      <c r="B25" s="1" t="s">
        <v>62</v>
      </c>
      <c r="C25" s="1"/>
      <c r="D25" s="1" t="s">
        <v>63</v>
      </c>
      <c r="F25" s="1" t="s">
        <v>64</v>
      </c>
    </row>
    <row r="26" spans="1:6" ht="5.85" customHeight="1" x14ac:dyDescent="0.25">
      <c r="A26" s="1"/>
      <c r="B26" s="1"/>
      <c r="C26" s="1"/>
      <c r="D26" s="1"/>
      <c r="F26" s="1"/>
    </row>
    <row r="27" spans="1:6" ht="22.5" customHeight="1" x14ac:dyDescent="0.25">
      <c r="A27" s="1"/>
      <c r="B27" s="35">
        <v>44</v>
      </c>
      <c r="C27" s="1"/>
      <c r="D27" s="35">
        <v>38.9</v>
      </c>
      <c r="F27" s="35">
        <v>50.3</v>
      </c>
    </row>
    <row r="28" spans="1:6" ht="5.85" customHeight="1" x14ac:dyDescent="0.25">
      <c r="A28" s="1"/>
      <c r="B28" s="1"/>
      <c r="C28" s="1"/>
      <c r="D28" s="1"/>
      <c r="F28" s="1"/>
    </row>
    <row r="29" spans="1:6" ht="22.5" customHeight="1" x14ac:dyDescent="0.25">
      <c r="A29" s="1" t="s">
        <v>67</v>
      </c>
      <c r="B29" s="35">
        <v>44.5</v>
      </c>
      <c r="C29" s="1"/>
      <c r="D29" s="35">
        <v>39.9</v>
      </c>
      <c r="F29" s="35">
        <v>51.5</v>
      </c>
    </row>
    <row r="30" spans="1:6" ht="5.85" customHeight="1" x14ac:dyDescent="0.25">
      <c r="A30" s="1"/>
      <c r="B30" s="1"/>
      <c r="C30" s="1"/>
      <c r="D30" s="1"/>
      <c r="F30" s="1"/>
    </row>
    <row r="31" spans="1:6" ht="22.5" customHeight="1" x14ac:dyDescent="0.25">
      <c r="A31" s="1"/>
      <c r="B31" s="35">
        <v>44.3</v>
      </c>
      <c r="C31" s="1"/>
      <c r="D31" s="35">
        <v>39.6</v>
      </c>
      <c r="F31" s="35">
        <v>49.7</v>
      </c>
    </row>
    <row r="32" spans="1:6" ht="22.5" customHeight="1" x14ac:dyDescent="0.25">
      <c r="A32" s="1"/>
      <c r="B32" s="32"/>
      <c r="C32" s="1"/>
      <c r="D32" s="32"/>
      <c r="E32" s="1"/>
      <c r="F32" s="32"/>
    </row>
    <row r="34" spans="1:8" ht="15" x14ac:dyDescent="0.25">
      <c r="A34" s="8" t="s">
        <v>68</v>
      </c>
      <c r="B34" s="3"/>
      <c r="C34" s="3"/>
      <c r="D34" s="3"/>
      <c r="E34" s="3"/>
      <c r="F34" s="3"/>
      <c r="G34" s="3"/>
      <c r="H34" s="3"/>
    </row>
    <row r="36" spans="1:8" ht="30.75" customHeight="1" x14ac:dyDescent="0.3">
      <c r="A36" s="43" t="s">
        <v>69</v>
      </c>
      <c r="B36" s="110"/>
      <c r="C36" s="110"/>
      <c r="D36" s="110"/>
      <c r="E36" s="110"/>
      <c r="F36" s="110"/>
      <c r="G36" s="110"/>
      <c r="H36" s="110"/>
    </row>
    <row r="37" spans="1:8" ht="15" x14ac:dyDescent="0.25">
      <c r="A37" s="11" t="s">
        <v>70</v>
      </c>
      <c r="B37" s="121"/>
      <c r="C37" s="122"/>
      <c r="D37" s="122"/>
      <c r="E37" s="116" t="s">
        <v>71</v>
      </c>
      <c r="F37" s="116"/>
      <c r="G37" s="114"/>
      <c r="H37" s="115"/>
    </row>
    <row r="38" spans="1:8" x14ac:dyDescent="0.3">
      <c r="D38" s="36"/>
      <c r="E38" s="36"/>
      <c r="G38" s="36"/>
      <c r="H38" s="36"/>
    </row>
    <row r="39" spans="1:8" x14ac:dyDescent="0.3">
      <c r="B39" s="1" t="s">
        <v>72</v>
      </c>
      <c r="C39" s="1" t="s">
        <v>73</v>
      </c>
      <c r="D39" s="1" t="s">
        <v>74</v>
      </c>
      <c r="E39" s="1" t="s">
        <v>75</v>
      </c>
      <c r="F39" s="1" t="s">
        <v>76</v>
      </c>
      <c r="G39" s="1" t="s">
        <v>77</v>
      </c>
    </row>
    <row r="40" spans="1:8" ht="22.5" customHeight="1" x14ac:dyDescent="0.3">
      <c r="A40" s="1" t="s">
        <v>62</v>
      </c>
      <c r="B40" s="37"/>
      <c r="C40" s="37"/>
      <c r="D40" s="37"/>
      <c r="E40" s="37"/>
      <c r="F40" s="37"/>
      <c r="G40" s="37"/>
    </row>
    <row r="42" spans="1:8" x14ac:dyDescent="0.3">
      <c r="A42" s="108" t="s">
        <v>78</v>
      </c>
      <c r="B42" s="108"/>
      <c r="C42" s="108"/>
      <c r="D42" s="108"/>
      <c r="E42" s="108"/>
      <c r="F42" s="108"/>
      <c r="G42" s="108"/>
      <c r="H42" s="108"/>
    </row>
    <row r="43" spans="1:8" x14ac:dyDescent="0.3">
      <c r="A43" s="123" t="s">
        <v>155</v>
      </c>
      <c r="B43" s="113"/>
      <c r="C43" s="113"/>
      <c r="D43" s="113"/>
      <c r="E43" s="113"/>
      <c r="F43" s="113"/>
      <c r="G43" s="113"/>
      <c r="H43" s="113"/>
    </row>
    <row r="44" spans="1:8" x14ac:dyDescent="0.3">
      <c r="A44" s="113"/>
      <c r="B44" s="113"/>
      <c r="C44" s="113"/>
      <c r="D44" s="113"/>
      <c r="E44" s="113"/>
      <c r="F44" s="113"/>
      <c r="G44" s="113"/>
      <c r="H44" s="113"/>
    </row>
    <row r="45" spans="1:8" x14ac:dyDescent="0.3">
      <c r="A45" s="113"/>
      <c r="B45" s="113"/>
      <c r="C45" s="113"/>
      <c r="D45" s="113"/>
      <c r="E45" s="113"/>
      <c r="F45" s="113"/>
      <c r="G45" s="113"/>
      <c r="H45" s="113"/>
    </row>
    <row r="46" spans="1:8" x14ac:dyDescent="0.3">
      <c r="A46" s="21"/>
      <c r="B46" s="21"/>
      <c r="C46" s="21"/>
      <c r="D46" s="21"/>
      <c r="E46" s="21"/>
      <c r="F46" s="21"/>
      <c r="G46" s="21"/>
      <c r="H46" s="21"/>
    </row>
  </sheetData>
  <mergeCells count="13">
    <mergeCell ref="A44:H44"/>
    <mergeCell ref="A45:H45"/>
    <mergeCell ref="G37:H37"/>
    <mergeCell ref="A6:C6"/>
    <mergeCell ref="A5:C5"/>
    <mergeCell ref="D5:H5"/>
    <mergeCell ref="D6:H6"/>
    <mergeCell ref="A42:H42"/>
    <mergeCell ref="B36:D36"/>
    <mergeCell ref="E36:H36"/>
    <mergeCell ref="B37:D37"/>
    <mergeCell ref="E37:F37"/>
    <mergeCell ref="A43:H43"/>
  </mergeCells>
  <pageMargins left="0.7" right="0.86458333333333337" top="0.75" bottom="0.75" header="0.3" footer="0.3"/>
  <pageSetup paperSize="123" orientation="portrait" verticalDpi="597" r:id="rId1"/>
  <headerFooter>
    <oddHeader xml:space="preserve">&amp;C&amp;"-,Negrita"&amp;10 REPORTE TÉCNICO DECRETO SUPREMO N°38/11 DEL MINISTERIO DEL MEDIO AMBIENTE&amp;"-,Normal"
Establece Norma de Emisión de Ruidos Generados por Fuentes que Indica
</oddHeader>
    <oddFooter xml:space="preserve">&amp;RPágina  ___  de ___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563880</xdr:colOff>
                    <xdr:row>4</xdr:row>
                    <xdr:rowOff>228600</xdr:rowOff>
                  </from>
                  <to>
                    <xdr:col>1</xdr:col>
                    <xdr:colOff>647700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220980</xdr:colOff>
                    <xdr:row>4</xdr:row>
                    <xdr:rowOff>228600</xdr:rowOff>
                  </from>
                  <to>
                    <xdr:col>6</xdr:col>
                    <xdr:colOff>480060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182880</xdr:colOff>
                    <xdr:row>35</xdr:row>
                    <xdr:rowOff>76200</xdr:rowOff>
                  </from>
                  <to>
                    <xdr:col>2</xdr:col>
                    <xdr:colOff>563880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541020</xdr:colOff>
                    <xdr:row>35</xdr:row>
                    <xdr:rowOff>68580</xdr:rowOff>
                  </from>
                  <to>
                    <xdr:col>6</xdr:col>
                    <xdr:colOff>304800</xdr:colOff>
                    <xdr:row>35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9"/>
  <sheetViews>
    <sheetView showGridLines="0" view="pageLayout" topLeftCell="A4" zoomScale="90" zoomScaleNormal="100" zoomScalePageLayoutView="90" workbookViewId="0">
      <selection activeCell="M8" sqref="M8:O8"/>
    </sheetView>
  </sheetViews>
  <sheetFormatPr baseColWidth="10" defaultRowHeight="14.4" x14ac:dyDescent="0.3"/>
  <cols>
    <col min="1" max="1" width="7.6640625" customWidth="1"/>
    <col min="2" max="2" width="7.88671875" customWidth="1"/>
    <col min="3" max="3" width="5.88671875" customWidth="1"/>
    <col min="4" max="4" width="2.44140625" customWidth="1"/>
    <col min="5" max="5" width="6.44140625" customWidth="1"/>
    <col min="6" max="6" width="2.88671875" customWidth="1"/>
    <col min="7" max="7" width="6.5546875" customWidth="1"/>
    <col min="8" max="8" width="4.88671875" customWidth="1"/>
    <col min="9" max="9" width="8.44140625" customWidth="1"/>
    <col min="10" max="10" width="2.5546875" customWidth="1"/>
    <col min="11" max="11" width="7.109375" customWidth="1"/>
    <col min="12" max="12" width="3.88671875" customWidth="1"/>
    <col min="13" max="13" width="7" customWidth="1"/>
    <col min="14" max="14" width="5.44140625" customWidth="1"/>
    <col min="15" max="15" width="7.44140625" customWidth="1"/>
    <col min="16" max="16" width="5.5546875" customWidth="1"/>
  </cols>
  <sheetData>
    <row r="1" spans="1:16" ht="24" customHeight="1" x14ac:dyDescent="0.3">
      <c r="A1" s="2" t="s">
        <v>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O2" s="14"/>
      <c r="P2" s="15"/>
    </row>
    <row r="3" spans="1:16" ht="17.399999999999999" x14ac:dyDescent="0.3">
      <c r="A3" s="14"/>
      <c r="B3" s="14"/>
      <c r="C3" s="14"/>
      <c r="D3" s="14"/>
      <c r="E3" s="14"/>
      <c r="F3" s="14"/>
      <c r="G3" s="14"/>
      <c r="H3" s="14"/>
      <c r="I3" s="14"/>
      <c r="J3" s="131" t="s">
        <v>91</v>
      </c>
      <c r="K3" s="131"/>
      <c r="L3" s="131"/>
      <c r="M3" s="131"/>
      <c r="N3" s="131"/>
      <c r="O3" s="131"/>
    </row>
    <row r="4" spans="1:16" x14ac:dyDescent="0.3">
      <c r="A4" s="16"/>
      <c r="B4" s="16"/>
      <c r="C4" s="16"/>
      <c r="D4" s="16"/>
      <c r="E4" s="16"/>
      <c r="F4" s="16"/>
      <c r="G4" s="17" t="s">
        <v>80</v>
      </c>
      <c r="H4" s="16"/>
      <c r="J4" s="124" t="s">
        <v>92</v>
      </c>
      <c r="K4" s="125"/>
      <c r="L4" s="126"/>
      <c r="M4" s="132">
        <v>1</v>
      </c>
      <c r="N4" s="133"/>
      <c r="O4" s="134"/>
    </row>
    <row r="5" spans="1:16" ht="19.649999999999999" customHeight="1" x14ac:dyDescent="0.3">
      <c r="B5" s="27" t="s">
        <v>62</v>
      </c>
      <c r="C5" s="10">
        <f>IF('MEDICIÓN NIVELES DE RUIDO'!B11=0,"-",'MEDICIÓN NIVELES DE RUIDO'!B11)</f>
        <v>45.2</v>
      </c>
      <c r="D5" s="1"/>
      <c r="E5" s="1"/>
      <c r="F5" s="1"/>
      <c r="G5" s="10">
        <f>IF(E6="-","-",MAX(C5,E6))</f>
        <v>45.2</v>
      </c>
      <c r="J5" s="127"/>
      <c r="K5" s="128"/>
      <c r="L5" s="129"/>
      <c r="M5" s="135"/>
      <c r="N5" s="136"/>
      <c r="O5" s="137"/>
    </row>
    <row r="6" spans="1:16" ht="19.649999999999999" customHeight="1" x14ac:dyDescent="0.3">
      <c r="B6" s="27" t="s">
        <v>64</v>
      </c>
      <c r="C6" s="10">
        <f xml:space="preserve"> IF('MEDICIÓN NIVELES DE RUIDO'!F11=0,"-",'MEDICIÓN NIVELES DE RUIDO'!F11)</f>
        <v>50.1</v>
      </c>
      <c r="D6" s="1"/>
      <c r="E6" s="10">
        <f>IF(C6="-","-",C6-5)</f>
        <v>45.1</v>
      </c>
      <c r="F6" s="1"/>
      <c r="G6" s="1"/>
      <c r="J6" s="131" t="s">
        <v>93</v>
      </c>
      <c r="K6" s="131"/>
      <c r="L6" s="131"/>
      <c r="M6" s="131"/>
      <c r="N6" s="131"/>
      <c r="O6" s="131"/>
    </row>
    <row r="7" spans="1:16" x14ac:dyDescent="0.3">
      <c r="B7" s="27"/>
      <c r="C7" s="1"/>
      <c r="D7" s="1"/>
      <c r="E7" s="20" t="s">
        <v>83</v>
      </c>
      <c r="F7" s="1"/>
      <c r="G7" s="17" t="s">
        <v>80</v>
      </c>
      <c r="J7" s="130" t="s">
        <v>94</v>
      </c>
      <c r="K7" s="130"/>
      <c r="L7" s="130"/>
      <c r="M7" s="138" t="s">
        <v>81</v>
      </c>
      <c r="N7" s="138"/>
      <c r="O7" s="138"/>
    </row>
    <row r="8" spans="1:16" ht="19.649999999999999" customHeight="1" x14ac:dyDescent="0.3">
      <c r="A8" s="140" t="s">
        <v>65</v>
      </c>
      <c r="B8" s="27" t="s">
        <v>62</v>
      </c>
      <c r="C8" s="10">
        <f>IF('MEDICIÓN NIVELES DE RUIDO'!B13=0,"-",'MEDICIÓN NIVELES DE RUIDO'!B13)</f>
        <v>43.2</v>
      </c>
      <c r="D8" s="1"/>
      <c r="E8" s="1"/>
      <c r="F8" s="1"/>
      <c r="G8" s="10">
        <f>IF(E9="-","-",MAX(C8,E9))</f>
        <v>46.2</v>
      </c>
      <c r="J8" s="130" t="s">
        <v>95</v>
      </c>
      <c r="K8" s="130"/>
      <c r="L8" s="130"/>
      <c r="M8" s="138" t="s">
        <v>82</v>
      </c>
      <c r="N8" s="138"/>
      <c r="O8" s="138"/>
    </row>
    <row r="9" spans="1:16" ht="19.649999999999999" customHeight="1" x14ac:dyDescent="0.3">
      <c r="A9" s="140"/>
      <c r="B9" s="27" t="s">
        <v>64</v>
      </c>
      <c r="C9" s="10">
        <f xml:space="preserve"> IF('MEDICIÓN NIVELES DE RUIDO'!F13=0,"-",'MEDICIÓN NIVELES DE RUIDO'!F13)</f>
        <v>51.2</v>
      </c>
      <c r="D9" s="1"/>
      <c r="E9" s="10">
        <f>IF(C9="-","-",C9-5)</f>
        <v>46.2</v>
      </c>
      <c r="F9" s="1"/>
      <c r="G9" s="1"/>
      <c r="J9" s="131" t="s">
        <v>96</v>
      </c>
      <c r="K9" s="131"/>
      <c r="L9" s="131"/>
      <c r="M9" s="131"/>
      <c r="N9" s="131"/>
      <c r="O9" s="131"/>
    </row>
    <row r="10" spans="1:16" x14ac:dyDescent="0.3">
      <c r="B10" s="27"/>
      <c r="C10" s="1"/>
      <c r="D10" s="1"/>
      <c r="E10" s="20" t="s">
        <v>83</v>
      </c>
      <c r="F10" s="1"/>
      <c r="G10" s="17" t="s">
        <v>80</v>
      </c>
      <c r="J10" s="144" t="s">
        <v>103</v>
      </c>
      <c r="K10" s="144"/>
      <c r="L10" s="144"/>
      <c r="M10" s="144"/>
      <c r="N10" s="144"/>
      <c r="O10" s="144"/>
    </row>
    <row r="11" spans="1:16" ht="19.649999999999999" customHeight="1" x14ac:dyDescent="0.25">
      <c r="B11" s="27" t="s">
        <v>62</v>
      </c>
      <c r="C11" s="10">
        <f>IF('MEDICIÓN NIVELES DE RUIDO'!B15=0,"-",'MEDICIÓN NIVELES DE RUIDO'!B15)</f>
        <v>43.9</v>
      </c>
      <c r="D11" s="1"/>
      <c r="E11" s="1"/>
      <c r="F11" s="1"/>
      <c r="G11" s="10">
        <f>IF(E12="-","-",MAX(C11,E12))</f>
        <v>49.8</v>
      </c>
    </row>
    <row r="12" spans="1:16" ht="19.649999999999999" customHeight="1" x14ac:dyDescent="0.3">
      <c r="B12" s="27" t="s">
        <v>64</v>
      </c>
      <c r="C12" s="10">
        <f xml:space="preserve"> IF('MEDICIÓN NIVELES DE RUIDO'!F15=0,"-",'MEDICIÓN NIVELES DE RUIDO'!F15)</f>
        <v>54.8</v>
      </c>
      <c r="D12" s="1"/>
      <c r="E12" s="10">
        <f>IF(C12="-","-",C12-5)</f>
        <v>49.8</v>
      </c>
      <c r="F12" s="1"/>
      <c r="G12" s="1"/>
      <c r="J12" s="21"/>
    </row>
    <row r="13" spans="1:16" x14ac:dyDescent="0.3">
      <c r="B13" s="27"/>
      <c r="C13" s="1"/>
      <c r="D13" s="1"/>
      <c r="E13" s="20" t="s">
        <v>83</v>
      </c>
      <c r="F13" s="1"/>
      <c r="G13" s="17" t="s">
        <v>80</v>
      </c>
      <c r="J13" s="21"/>
    </row>
    <row r="14" spans="1:16" ht="19.649999999999999" customHeight="1" x14ac:dyDescent="0.25">
      <c r="B14" s="27" t="s">
        <v>62</v>
      </c>
      <c r="C14" s="10">
        <f>IF('MEDICIÓN NIVELES DE RUIDO'!B19=0,"-",'MEDICIÓN NIVELES DE RUIDO'!B19)</f>
        <v>43</v>
      </c>
      <c r="D14" s="1"/>
      <c r="E14" s="1"/>
      <c r="F14" s="1"/>
      <c r="G14" s="10">
        <f>IF(E15="-","-",MAX(C14,E15))</f>
        <v>47.8</v>
      </c>
      <c r="J14" s="21"/>
    </row>
    <row r="15" spans="1:16" ht="19.649999999999999" customHeight="1" x14ac:dyDescent="0.3">
      <c r="B15" s="27" t="s">
        <v>64</v>
      </c>
      <c r="C15" s="10">
        <f xml:space="preserve"> IF('MEDICIÓN NIVELES DE RUIDO'!F19=0,"-",'MEDICIÓN NIVELES DE RUIDO'!F19)</f>
        <v>52.8</v>
      </c>
      <c r="D15" s="1"/>
      <c r="E15" s="10">
        <f>IF(C15="-","-",C15-5)</f>
        <v>47.8</v>
      </c>
      <c r="F15" s="1"/>
      <c r="G15" s="1"/>
    </row>
    <row r="16" spans="1:16" ht="15" thickBot="1" x14ac:dyDescent="0.35">
      <c r="B16" s="27"/>
      <c r="C16" s="1"/>
      <c r="D16" s="1"/>
      <c r="E16" s="20" t="s">
        <v>83</v>
      </c>
      <c r="F16" s="1"/>
      <c r="G16" s="17" t="s">
        <v>80</v>
      </c>
      <c r="I16" s="28" t="s">
        <v>90</v>
      </c>
      <c r="K16" s="29" t="s">
        <v>84</v>
      </c>
    </row>
    <row r="17" spans="1:16" ht="19.649999999999999" customHeight="1" thickBot="1" x14ac:dyDescent="0.35">
      <c r="A17" s="140" t="s">
        <v>66</v>
      </c>
      <c r="B17" s="27" t="s">
        <v>62</v>
      </c>
      <c r="C17" s="10">
        <f>IF('MEDICIÓN NIVELES DE RUIDO'!B21=0,"-",'MEDICIÓN NIVELES DE RUIDO'!B21)</f>
        <v>45.1</v>
      </c>
      <c r="D17" s="1"/>
      <c r="E17" s="1"/>
      <c r="F17" s="1"/>
      <c r="G17" s="10">
        <f>IF(E18="-","-",MAX(C17,E18))</f>
        <v>50</v>
      </c>
      <c r="I17" s="10">
        <f>IF(G5="-","-",ROUND(SUM(G5,G8,G11,G14,G17,G20,G23,G26,G29)/COUNTIF(G5:G29,"&gt;0"),0))</f>
        <v>48</v>
      </c>
      <c r="K17" s="10">
        <f>IF(I17="-","-",I17+K20)</f>
        <v>58</v>
      </c>
      <c r="O17" s="19">
        <f>IF(K17="-","-",K17+O20)</f>
        <v>58</v>
      </c>
    </row>
    <row r="18" spans="1:16" ht="19.649999999999999" customHeight="1" x14ac:dyDescent="0.3">
      <c r="A18" s="140"/>
      <c r="B18" s="27" t="s">
        <v>64</v>
      </c>
      <c r="C18" s="10">
        <f xml:space="preserve"> IF('MEDICIÓN NIVELES DE RUIDO'!F21=0,"-",'MEDICIÓN NIVELES DE RUIDO'!F21)</f>
        <v>55</v>
      </c>
      <c r="D18" s="1"/>
      <c r="E18" s="10">
        <f>IF(C18="-","-",C18-5)</f>
        <v>50</v>
      </c>
      <c r="F18" s="1"/>
      <c r="G18" s="1"/>
      <c r="J18" s="1"/>
    </row>
    <row r="19" spans="1:16" x14ac:dyDescent="0.3">
      <c r="B19" s="27"/>
      <c r="C19" s="1"/>
      <c r="D19" s="1"/>
      <c r="E19" s="20" t="s">
        <v>83</v>
      </c>
      <c r="F19" s="1"/>
      <c r="G19" s="17" t="s">
        <v>80</v>
      </c>
      <c r="J19" s="1"/>
    </row>
    <row r="20" spans="1:16" ht="19.649999999999999" customHeight="1" x14ac:dyDescent="0.25">
      <c r="B20" s="27" t="s">
        <v>62</v>
      </c>
      <c r="C20" s="10">
        <f>IF('MEDICIÓN NIVELES DE RUIDO'!B23=0,"-",'MEDICIÓN NIVELES DE RUIDO'!B23)</f>
        <v>44.4</v>
      </c>
      <c r="D20" s="1"/>
      <c r="E20" s="1"/>
      <c r="F20" s="1"/>
      <c r="G20" s="10">
        <f>IF(E21="-","-",MAX(C20,E21))</f>
        <v>54.4</v>
      </c>
      <c r="J20" s="1"/>
      <c r="K20" s="10">
        <f>IF(AND(M7="Seleccione",M8="Seleccione"),"0",IF(M7="Exterior",0,IF(M8="Abierta",5,10)))</f>
        <v>10</v>
      </c>
      <c r="O20" s="10">
        <f>IF(M24&gt;=10,0,IF(AND(M24&gt;=6,M24&lt;=9),-1,IF(AND(M24&gt;=4,M24&lt;=5),-2,IF(M24=3,-3,IF(M24&lt;3,"Med. Nula")))))</f>
        <v>0</v>
      </c>
    </row>
    <row r="21" spans="1:16" ht="19.649999999999999" customHeight="1" x14ac:dyDescent="0.3">
      <c r="B21" s="27" t="s">
        <v>64</v>
      </c>
      <c r="C21" s="10">
        <f xml:space="preserve"> IF('MEDICIÓN NIVELES DE RUIDO'!F23=0,"-",'MEDICIÓN NIVELES DE RUIDO'!F23)</f>
        <v>59.4</v>
      </c>
      <c r="D21" s="1"/>
      <c r="E21" s="10">
        <f>IF(C21="-","-",C21-5)</f>
        <v>54.4</v>
      </c>
      <c r="F21" s="1"/>
      <c r="G21" s="1"/>
      <c r="J21" s="142" t="s">
        <v>86</v>
      </c>
      <c r="K21" s="142"/>
      <c r="L21" s="142"/>
      <c r="N21" s="141" t="s">
        <v>85</v>
      </c>
      <c r="O21" s="141"/>
      <c r="P21" s="141"/>
    </row>
    <row r="22" spans="1:16" x14ac:dyDescent="0.3">
      <c r="B22" s="27"/>
      <c r="C22" s="1"/>
      <c r="D22" s="1"/>
      <c r="E22" s="20" t="s">
        <v>83</v>
      </c>
      <c r="F22" s="1"/>
      <c r="G22" s="17" t="s">
        <v>80</v>
      </c>
    </row>
    <row r="23" spans="1:16" ht="19.649999999999999" customHeight="1" x14ac:dyDescent="0.3">
      <c r="B23" s="27" t="s">
        <v>62</v>
      </c>
      <c r="C23" s="10">
        <f>IF('MEDICIÓN NIVELES DE RUIDO'!B27=0,"-",'MEDICIÓN NIVELES DE RUIDO'!B27)</f>
        <v>44</v>
      </c>
      <c r="D23" s="1"/>
      <c r="E23" s="1"/>
      <c r="F23" s="1"/>
      <c r="G23" s="10">
        <f>IF(E24="-","-",MAX(C23,E24))</f>
        <v>45.3</v>
      </c>
    </row>
    <row r="24" spans="1:16" ht="19.649999999999999" customHeight="1" x14ac:dyDescent="0.3">
      <c r="B24" s="27" t="s">
        <v>64</v>
      </c>
      <c r="C24" s="10">
        <f xml:space="preserve"> IF('MEDICIÓN NIVELES DE RUIDO'!F27=0,"-",'MEDICIÓN NIVELES DE RUIDO'!F27)</f>
        <v>50.3</v>
      </c>
      <c r="D24" s="1"/>
      <c r="E24" s="10">
        <f>IF(C24="-","-",C24-5)</f>
        <v>45.3</v>
      </c>
      <c r="F24" s="1"/>
      <c r="G24" s="1"/>
      <c r="K24" s="21"/>
      <c r="L24" s="21"/>
      <c r="M24" s="10">
        <f>IF(K17="-","-",K17-K32)</f>
        <v>48</v>
      </c>
      <c r="N24" s="21"/>
      <c r="O24" s="21"/>
    </row>
    <row r="25" spans="1:16" ht="16.8" x14ac:dyDescent="0.3">
      <c r="B25" s="27"/>
      <c r="C25" s="1"/>
      <c r="D25" s="1"/>
      <c r="E25" s="20" t="s">
        <v>83</v>
      </c>
      <c r="F25" s="1"/>
      <c r="G25" s="17" t="s">
        <v>80</v>
      </c>
      <c r="K25" s="22"/>
      <c r="L25" s="23"/>
      <c r="M25" s="30" t="s">
        <v>87</v>
      </c>
      <c r="N25" s="21"/>
      <c r="O25" s="21"/>
    </row>
    <row r="26" spans="1:16" ht="19.649999999999999" customHeight="1" x14ac:dyDescent="0.3">
      <c r="A26" s="140" t="s">
        <v>67</v>
      </c>
      <c r="B26" s="27" t="s">
        <v>62</v>
      </c>
      <c r="C26" s="10">
        <f>IF('MEDICIÓN NIVELES DE RUIDO'!B29=0,"-",'MEDICIÓN NIVELES DE RUIDO'!B29)</f>
        <v>44.5</v>
      </c>
      <c r="D26" s="1"/>
      <c r="E26" s="1"/>
      <c r="F26" s="1"/>
      <c r="G26" s="10">
        <f>IF(E27="-","-",MAX(C26,E27))</f>
        <v>46.5</v>
      </c>
      <c r="K26" s="21"/>
      <c r="L26" s="21"/>
      <c r="N26" s="21"/>
      <c r="O26" s="21"/>
    </row>
    <row r="27" spans="1:16" ht="19.649999999999999" customHeight="1" x14ac:dyDescent="0.3">
      <c r="A27" s="140"/>
      <c r="B27" s="27" t="s">
        <v>64</v>
      </c>
      <c r="C27" s="10">
        <f xml:space="preserve"> IF('MEDICIÓN NIVELES DE RUIDO'!F29=0,"-",'MEDICIÓN NIVELES DE RUIDO'!F29)</f>
        <v>51.5</v>
      </c>
      <c r="D27" s="1"/>
      <c r="E27" s="10">
        <f>IF(C27="-","-",C27-5)</f>
        <v>46.5</v>
      </c>
      <c r="F27" s="1"/>
      <c r="G27" s="1"/>
      <c r="K27" s="21"/>
      <c r="L27" s="21"/>
      <c r="N27" s="21"/>
      <c r="O27" s="21"/>
    </row>
    <row r="28" spans="1:16" x14ac:dyDescent="0.3">
      <c r="B28" s="27"/>
      <c r="C28" s="1"/>
      <c r="D28" s="1"/>
      <c r="E28" s="20" t="s">
        <v>83</v>
      </c>
      <c r="F28" s="1"/>
      <c r="G28" s="17" t="s">
        <v>80</v>
      </c>
      <c r="J28" s="143" t="s">
        <v>86</v>
      </c>
      <c r="K28" s="143"/>
      <c r="L28" s="143"/>
    </row>
    <row r="29" spans="1:16" ht="19.649999999999999" customHeight="1" x14ac:dyDescent="0.3">
      <c r="B29" s="27" t="s">
        <v>62</v>
      </c>
      <c r="C29" s="10">
        <f>IF('MEDICIÓN NIVELES DE RUIDO'!B31=0,"-",'MEDICIÓN NIVELES DE RUIDO'!B31)</f>
        <v>44.3</v>
      </c>
      <c r="D29" s="1"/>
      <c r="E29" s="1"/>
      <c r="F29" s="1"/>
      <c r="G29" s="10">
        <f>IF(E30="-","-",MAX(C29,E30))</f>
        <v>44.7</v>
      </c>
      <c r="K29" s="33">
        <f>IF(M7="Seleccione","0",IF(M7="Exterior",0,IF(M8="Abierta",5,10)))</f>
        <v>10</v>
      </c>
    </row>
    <row r="30" spans="1:16" ht="19.649999999999999" customHeight="1" x14ac:dyDescent="0.3">
      <c r="B30" s="27" t="s">
        <v>64</v>
      </c>
      <c r="C30" s="10">
        <f xml:space="preserve"> IF('MEDICIÓN NIVELES DE RUIDO'!F31=0,"-",'MEDICIÓN NIVELES DE RUIDO'!F31)</f>
        <v>49.7</v>
      </c>
      <c r="D30" s="1"/>
      <c r="E30" s="10">
        <f>IF(C30="-","-",C30-5)</f>
        <v>44.7</v>
      </c>
      <c r="F30" s="1"/>
      <c r="G30" s="1"/>
      <c r="H30" s="1"/>
    </row>
    <row r="31" spans="1:16" ht="15" thickBot="1" x14ac:dyDescent="0.35">
      <c r="E31" s="24" t="s">
        <v>83</v>
      </c>
    </row>
    <row r="32" spans="1:16" ht="19.649999999999999" customHeight="1" thickBot="1" x14ac:dyDescent="0.35">
      <c r="C32" s="10">
        <f>'MEDICIÓN NIVELES DE RUIDO'!C40</f>
        <v>0</v>
      </c>
      <c r="J32" s="25"/>
      <c r="K32" s="10">
        <f>C32+K29</f>
        <v>10</v>
      </c>
      <c r="O32" s="19">
        <f>K32</f>
        <v>10</v>
      </c>
    </row>
    <row r="33" spans="1:16" ht="15" customHeight="1" x14ac:dyDescent="0.3">
      <c r="B33" s="139" t="s">
        <v>89</v>
      </c>
      <c r="C33" s="139"/>
      <c r="D33" s="139"/>
      <c r="E33" s="139"/>
    </row>
    <row r="34" spans="1:16" x14ac:dyDescent="0.3">
      <c r="B34" s="21"/>
      <c r="C34" s="21"/>
      <c r="D34" s="31"/>
      <c r="E34" s="21"/>
      <c r="N34" s="26"/>
      <c r="O34" s="26"/>
      <c r="P34" s="26"/>
    </row>
    <row r="35" spans="1:16" x14ac:dyDescent="0.3">
      <c r="D35" s="21"/>
      <c r="N35" s="26"/>
      <c r="O35" s="26"/>
      <c r="P35" s="26"/>
    </row>
    <row r="36" spans="1:16" x14ac:dyDescent="0.3">
      <c r="L36" s="18" t="s">
        <v>88</v>
      </c>
    </row>
    <row r="39" spans="1:16" x14ac:dyDescent="0.3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</sheetData>
  <sheetProtection sheet="1" objects="1" scenarios="1"/>
  <mergeCells count="17">
    <mergeCell ref="B33:E33"/>
    <mergeCell ref="A8:A9"/>
    <mergeCell ref="N21:P21"/>
    <mergeCell ref="J21:L21"/>
    <mergeCell ref="J28:L28"/>
    <mergeCell ref="A17:A18"/>
    <mergeCell ref="A26:A27"/>
    <mergeCell ref="J9:O9"/>
    <mergeCell ref="J10:O10"/>
    <mergeCell ref="J4:L5"/>
    <mergeCell ref="J7:L7"/>
    <mergeCell ref="J8:L8"/>
    <mergeCell ref="J3:O3"/>
    <mergeCell ref="M4:O5"/>
    <mergeCell ref="J6:O6"/>
    <mergeCell ref="M7:O7"/>
    <mergeCell ref="M8:O8"/>
  </mergeCells>
  <pageMargins left="0.55059523809523814" right="0.60049019607843135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variables!$B$2:$B$4</xm:f>
          </x14:formula1>
          <xm:sqref>M7</xm:sqref>
        </x14:dataValidation>
        <x14:dataValidation type="list" allowBlank="1" showInputMessage="1" showErrorMessage="1">
          <x14:formula1>
            <xm:f>variables!$C$2:$C$5</xm:f>
          </x14:formula1>
          <xm:sqref>M8:O8</xm:sqref>
        </x14:dataValidation>
        <x14:dataValidation type="list" allowBlank="1" showInputMessage="1" showErrorMessage="1">
          <x14:formula1>
            <xm:f>variables!$D$2:$D$4</xm:f>
          </x14:formula1>
          <xm:sqref>J10:O10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3"/>
  <sheetViews>
    <sheetView showGridLines="0" tabSelected="1" view="pageLayout" zoomScale="70" zoomScaleNormal="100" zoomScalePageLayoutView="70" workbookViewId="0">
      <selection activeCell="C12" sqref="C12"/>
    </sheetView>
  </sheetViews>
  <sheetFormatPr baseColWidth="10" defaultColWidth="11.44140625" defaultRowHeight="14.4" x14ac:dyDescent="0.3"/>
  <cols>
    <col min="1" max="7" width="12.5546875" customWidth="1"/>
    <col min="8" max="8" width="11.88671875" customWidth="1"/>
  </cols>
  <sheetData>
    <row r="1" spans="1:7" ht="18" x14ac:dyDescent="0.3">
      <c r="A1" s="2" t="s">
        <v>79</v>
      </c>
      <c r="B1" s="3"/>
      <c r="C1" s="3"/>
      <c r="D1" s="3"/>
      <c r="E1" s="3"/>
      <c r="F1" s="3"/>
      <c r="G1" s="3"/>
    </row>
    <row r="3" spans="1:7" x14ac:dyDescent="0.3">
      <c r="A3" s="8" t="s">
        <v>104</v>
      </c>
      <c r="B3" s="3"/>
      <c r="C3" s="3"/>
      <c r="D3" s="3"/>
      <c r="E3" s="3"/>
      <c r="F3" s="3"/>
      <c r="G3" s="3"/>
    </row>
    <row r="5" spans="1:7" ht="39.75" customHeight="1" x14ac:dyDescent="0.3">
      <c r="A5" s="39" t="s">
        <v>33</v>
      </c>
      <c r="B5" s="39" t="s">
        <v>105</v>
      </c>
      <c r="C5" s="39" t="s">
        <v>106</v>
      </c>
      <c r="D5" s="39" t="s">
        <v>109</v>
      </c>
      <c r="E5" s="39" t="s">
        <v>110</v>
      </c>
      <c r="F5" s="39" t="s">
        <v>108</v>
      </c>
      <c r="G5" s="39" t="s">
        <v>111</v>
      </c>
    </row>
    <row r="6" spans="1:7" ht="15" x14ac:dyDescent="0.25">
      <c r="A6" s="38">
        <v>1</v>
      </c>
      <c r="B6" s="38">
        <v>58</v>
      </c>
      <c r="C6" s="38">
        <v>0</v>
      </c>
      <c r="D6" s="10" t="s">
        <v>129</v>
      </c>
      <c r="E6" s="10" t="s">
        <v>127</v>
      </c>
      <c r="F6" s="9">
        <f>IF(E6="Seleccione","-",IF(E6="Diurno",VLOOKUP(D6,variables!$B$13:$D$17,2,FALSE),VLOOKUP(D6,variables!$B$13:$D$17,3,FALSE)))</f>
        <v>45</v>
      </c>
      <c r="G6" s="10" t="str">
        <f>IF(F6="-","-",IF(F6-B6&lt;0,"Supera","No Supera"))</f>
        <v>Supera</v>
      </c>
    </row>
    <row r="7" spans="1:7" ht="15" x14ac:dyDescent="0.25">
      <c r="A7" s="38"/>
      <c r="B7" s="38"/>
      <c r="C7" s="38"/>
      <c r="D7" s="10" t="s">
        <v>98</v>
      </c>
      <c r="E7" s="10" t="s">
        <v>98</v>
      </c>
      <c r="F7" s="9" t="str">
        <f>IF(E7="Seleccione","-",IF(E7="Diurno",VLOOKUP(D7,variables!$B$13:$D$17,2,FALSE),VLOOKUP(D7,variables!$B$13:$D$17,3,FALSE)))</f>
        <v>-</v>
      </c>
      <c r="G7" s="10" t="str">
        <f t="shared" ref="G7:G15" si="0">IF(F7="-","-",IF(F7-B7&lt;0,"Supera","No Supera"))</f>
        <v>-</v>
      </c>
    </row>
    <row r="8" spans="1:7" ht="15" x14ac:dyDescent="0.25">
      <c r="A8" s="38"/>
      <c r="B8" s="38"/>
      <c r="C8" s="38"/>
      <c r="D8" s="10" t="s">
        <v>98</v>
      </c>
      <c r="E8" s="10" t="s">
        <v>98</v>
      </c>
      <c r="F8" s="9" t="str">
        <f>IF(E8="Seleccione","-",IF(E8="Diurno",VLOOKUP(D8,variables!$B$13:$D$17,2,FALSE),VLOOKUP(D8,variables!$B$13:$D$17,3,FALSE)))</f>
        <v>-</v>
      </c>
      <c r="G8" s="10" t="str">
        <f t="shared" si="0"/>
        <v>-</v>
      </c>
    </row>
    <row r="9" spans="1:7" ht="15" x14ac:dyDescent="0.25">
      <c r="A9" s="38"/>
      <c r="B9" s="38"/>
      <c r="C9" s="38"/>
      <c r="D9" s="10" t="s">
        <v>98</v>
      </c>
      <c r="E9" s="10" t="s">
        <v>98</v>
      </c>
      <c r="F9" s="9" t="str">
        <f>IF(E9="Seleccione","-",IF(E9="Diurno",VLOOKUP(D9,variables!$B$13:$D$17,2,FALSE),VLOOKUP(D9,variables!$B$13:$D$17,3,FALSE)))</f>
        <v>-</v>
      </c>
      <c r="G9" s="10" t="str">
        <f t="shared" si="0"/>
        <v>-</v>
      </c>
    </row>
    <row r="10" spans="1:7" ht="15" x14ac:dyDescent="0.25">
      <c r="A10" s="38"/>
      <c r="B10" s="38"/>
      <c r="C10" s="38"/>
      <c r="D10" s="10" t="s">
        <v>98</v>
      </c>
      <c r="E10" s="10" t="s">
        <v>98</v>
      </c>
      <c r="F10" s="9" t="str">
        <f>IF(E10="Seleccione","-",IF(E10="Diurno",VLOOKUP(D10,variables!$B$13:$D$17,2,FALSE),VLOOKUP(D10,variables!$B$13:$D$17,3,FALSE)))</f>
        <v>-</v>
      </c>
      <c r="G10" s="10" t="str">
        <f t="shared" si="0"/>
        <v>-</v>
      </c>
    </row>
    <row r="11" spans="1:7" ht="15" x14ac:dyDescent="0.25">
      <c r="A11" s="38"/>
      <c r="B11" s="38"/>
      <c r="C11" s="38"/>
      <c r="D11" s="10" t="s">
        <v>98</v>
      </c>
      <c r="E11" s="10" t="s">
        <v>98</v>
      </c>
      <c r="F11" s="9" t="str">
        <f>IF(E11="Seleccione","-",IF(E11="Diurno",VLOOKUP(D11,variables!$B$13:$D$17,2,FALSE),VLOOKUP(D11,variables!$B$13:$D$17,3,FALSE)))</f>
        <v>-</v>
      </c>
      <c r="G11" s="10" t="str">
        <f t="shared" si="0"/>
        <v>-</v>
      </c>
    </row>
    <row r="12" spans="1:7" ht="15" x14ac:dyDescent="0.25">
      <c r="A12" s="38"/>
      <c r="B12" s="38"/>
      <c r="C12" s="38"/>
      <c r="D12" s="10" t="s">
        <v>98</v>
      </c>
      <c r="E12" s="10" t="s">
        <v>98</v>
      </c>
      <c r="F12" s="9" t="str">
        <f>IF(E12="Seleccione","-",IF(E12="Diurno",VLOOKUP(D12,variables!$B$13:$D$17,2,FALSE),VLOOKUP(D12,variables!$B$13:$D$17,3,FALSE)))</f>
        <v>-</v>
      </c>
      <c r="G12" s="10" t="str">
        <f t="shared" si="0"/>
        <v>-</v>
      </c>
    </row>
    <row r="13" spans="1:7" ht="15" x14ac:dyDescent="0.25">
      <c r="A13" s="38"/>
      <c r="B13" s="38"/>
      <c r="C13" s="38"/>
      <c r="D13" s="10" t="s">
        <v>98</v>
      </c>
      <c r="E13" s="10" t="s">
        <v>98</v>
      </c>
      <c r="F13" s="9" t="str">
        <f>IF(E13="Seleccione","-",IF(E13="Diurno",VLOOKUP(D13,variables!$B$13:$D$17,2,FALSE),VLOOKUP(D13,variables!$B$13:$D$17,3,FALSE)))</f>
        <v>-</v>
      </c>
      <c r="G13" s="10" t="str">
        <f t="shared" si="0"/>
        <v>-</v>
      </c>
    </row>
    <row r="14" spans="1:7" ht="15" x14ac:dyDescent="0.25">
      <c r="A14" s="38"/>
      <c r="B14" s="38"/>
      <c r="C14" s="38"/>
      <c r="D14" s="10" t="s">
        <v>98</v>
      </c>
      <c r="E14" s="10" t="s">
        <v>98</v>
      </c>
      <c r="F14" s="9" t="str">
        <f>IF(E14="Seleccione","-",IF(E14="Diurno",VLOOKUP(D14,variables!$B$13:$D$17,2,FALSE),VLOOKUP(D14,variables!$B$13:$D$17,3,FALSE)))</f>
        <v>-</v>
      </c>
      <c r="G14" s="10" t="str">
        <f t="shared" si="0"/>
        <v>-</v>
      </c>
    </row>
    <row r="15" spans="1:7" ht="15" x14ac:dyDescent="0.25">
      <c r="A15" s="38"/>
      <c r="B15" s="38"/>
      <c r="C15" s="38"/>
      <c r="D15" s="10" t="s">
        <v>98</v>
      </c>
      <c r="E15" s="10" t="s">
        <v>98</v>
      </c>
      <c r="F15" s="9" t="str">
        <f>IF(E15="Seleccione","-",IF(E15="Diurno",VLOOKUP(D15,variables!$B$13:$D$17,2,FALSE),VLOOKUP(D15,variables!$B$13:$D$17,3,FALSE)))</f>
        <v>-</v>
      </c>
      <c r="G15" s="10" t="str">
        <f t="shared" si="0"/>
        <v>-</v>
      </c>
    </row>
    <row r="17" spans="1:7" ht="15" x14ac:dyDescent="0.25">
      <c r="A17" s="8" t="s">
        <v>112</v>
      </c>
      <c r="B17" s="3"/>
      <c r="C17" s="3"/>
      <c r="D17" s="3"/>
      <c r="E17" s="3"/>
      <c r="F17" s="3"/>
      <c r="G17" s="3"/>
    </row>
    <row r="19" spans="1:7" ht="15" x14ac:dyDescent="0.25">
      <c r="A19" s="151" t="s">
        <v>175</v>
      </c>
      <c r="B19" s="152"/>
      <c r="C19" s="152"/>
      <c r="D19" s="152"/>
      <c r="E19" s="152"/>
      <c r="F19" s="152"/>
      <c r="G19" s="153"/>
    </row>
    <row r="20" spans="1:7" ht="15" x14ac:dyDescent="0.25">
      <c r="A20" s="53"/>
      <c r="B20" s="54"/>
      <c r="C20" s="54"/>
      <c r="D20" s="54"/>
      <c r="E20" s="54"/>
      <c r="F20" s="54"/>
      <c r="G20" s="55"/>
    </row>
    <row r="21" spans="1:7" ht="15" x14ac:dyDescent="0.25">
      <c r="A21" s="53"/>
      <c r="B21" s="54"/>
      <c r="C21" s="54"/>
      <c r="D21" s="54"/>
      <c r="E21" s="54"/>
      <c r="F21" s="54"/>
      <c r="G21" s="55"/>
    </row>
    <row r="22" spans="1:7" ht="15" x14ac:dyDescent="0.25">
      <c r="A22" s="53"/>
      <c r="B22" s="54"/>
      <c r="C22" s="54"/>
      <c r="D22" s="54"/>
      <c r="E22" s="54"/>
      <c r="F22" s="54"/>
      <c r="G22" s="55"/>
    </row>
    <row r="23" spans="1:7" ht="15" x14ac:dyDescent="0.25">
      <c r="A23" s="53"/>
      <c r="B23" s="54"/>
      <c r="C23" s="54"/>
      <c r="D23" s="54"/>
      <c r="E23" s="54"/>
      <c r="F23" s="54"/>
      <c r="G23" s="55"/>
    </row>
    <row r="24" spans="1:7" ht="15" x14ac:dyDescent="0.25">
      <c r="A24" s="53"/>
      <c r="B24" s="54"/>
      <c r="C24" s="54"/>
      <c r="D24" s="54"/>
      <c r="E24" s="54"/>
      <c r="F24" s="54"/>
      <c r="G24" s="55"/>
    </row>
    <row r="25" spans="1:7" x14ac:dyDescent="0.3">
      <c r="A25" s="53"/>
      <c r="B25" s="54"/>
      <c r="C25" s="54"/>
      <c r="D25" s="54"/>
      <c r="E25" s="54"/>
      <c r="F25" s="54"/>
      <c r="G25" s="55"/>
    </row>
    <row r="26" spans="1:7" x14ac:dyDescent="0.3">
      <c r="A26" s="53"/>
      <c r="B26" s="54"/>
      <c r="C26" s="54"/>
      <c r="D26" s="54"/>
      <c r="E26" s="54"/>
      <c r="F26" s="54"/>
      <c r="G26" s="55"/>
    </row>
    <row r="27" spans="1:7" x14ac:dyDescent="0.3">
      <c r="A27" s="53"/>
      <c r="B27" s="54"/>
      <c r="C27" s="54"/>
      <c r="D27" s="54"/>
      <c r="E27" s="54"/>
      <c r="F27" s="54"/>
      <c r="G27" s="55"/>
    </row>
    <row r="28" spans="1:7" x14ac:dyDescent="0.3">
      <c r="A28" s="53"/>
      <c r="B28" s="54"/>
      <c r="C28" s="54"/>
      <c r="D28" s="54"/>
      <c r="E28" s="54"/>
      <c r="F28" s="54"/>
      <c r="G28" s="55"/>
    </row>
    <row r="30" spans="1:7" x14ac:dyDescent="0.3">
      <c r="A30" s="8" t="s">
        <v>113</v>
      </c>
      <c r="B30" s="3"/>
      <c r="C30" s="3"/>
      <c r="D30" s="3"/>
      <c r="E30" s="3"/>
      <c r="F30" s="3"/>
      <c r="G30" s="3"/>
    </row>
    <row r="32" spans="1:7" x14ac:dyDescent="0.3">
      <c r="A32" s="4" t="s">
        <v>114</v>
      </c>
      <c r="B32" s="148" t="s">
        <v>115</v>
      </c>
      <c r="C32" s="149"/>
      <c r="D32" s="149"/>
      <c r="E32" s="149"/>
      <c r="F32" s="149"/>
      <c r="G32" s="150"/>
    </row>
    <row r="33" spans="1:7" x14ac:dyDescent="0.3">
      <c r="A33" s="38">
        <v>1</v>
      </c>
      <c r="B33" s="154" t="s">
        <v>160</v>
      </c>
      <c r="C33" s="154"/>
      <c r="D33" s="154"/>
      <c r="E33" s="154"/>
      <c r="F33" s="154"/>
      <c r="G33" s="154"/>
    </row>
    <row r="34" spans="1:7" x14ac:dyDescent="0.3">
      <c r="A34" s="38">
        <v>2</v>
      </c>
      <c r="B34" s="154" t="s">
        <v>161</v>
      </c>
      <c r="C34" s="154"/>
      <c r="D34" s="154"/>
      <c r="E34" s="154"/>
      <c r="F34" s="154"/>
      <c r="G34" s="154"/>
    </row>
    <row r="35" spans="1:7" x14ac:dyDescent="0.3">
      <c r="A35" s="38">
        <v>3</v>
      </c>
      <c r="B35" s="154" t="s">
        <v>164</v>
      </c>
      <c r="C35" s="154"/>
      <c r="D35" s="154"/>
      <c r="E35" s="154"/>
      <c r="F35" s="154"/>
      <c r="G35" s="154"/>
    </row>
    <row r="36" spans="1:7" x14ac:dyDescent="0.3">
      <c r="A36" s="38"/>
      <c r="B36" s="154"/>
      <c r="C36" s="154"/>
      <c r="D36" s="154"/>
      <c r="E36" s="154"/>
      <c r="F36" s="154"/>
      <c r="G36" s="154"/>
    </row>
    <row r="37" spans="1:7" x14ac:dyDescent="0.3">
      <c r="A37" s="38"/>
      <c r="B37" s="61"/>
      <c r="C37" s="61"/>
      <c r="D37" s="61"/>
      <c r="E37" s="61"/>
      <c r="F37" s="61"/>
      <c r="G37" s="61"/>
    </row>
    <row r="39" spans="1:7" x14ac:dyDescent="0.3">
      <c r="A39" s="8" t="s">
        <v>116</v>
      </c>
      <c r="B39" s="3"/>
      <c r="C39" s="3"/>
      <c r="D39" s="3"/>
      <c r="E39" s="3"/>
      <c r="F39" s="3"/>
      <c r="G39" s="3"/>
    </row>
    <row r="41" spans="1:7" x14ac:dyDescent="0.3">
      <c r="A41" s="145" t="s">
        <v>117</v>
      </c>
      <c r="B41" s="146"/>
      <c r="C41" s="147"/>
      <c r="D41" s="147"/>
      <c r="E41" s="147"/>
      <c r="F41" s="147"/>
      <c r="G41" s="147"/>
    </row>
    <row r="42" spans="1:7" ht="27" customHeight="1" x14ac:dyDescent="0.3">
      <c r="A42" s="145" t="s">
        <v>118</v>
      </c>
      <c r="B42" s="146"/>
      <c r="C42" s="147"/>
      <c r="D42" s="147"/>
      <c r="E42" s="147"/>
      <c r="F42" s="147"/>
      <c r="G42" s="147"/>
    </row>
    <row r="43" spans="1:7" ht="30" customHeight="1" x14ac:dyDescent="0.3">
      <c r="A43" s="145" t="s">
        <v>119</v>
      </c>
      <c r="B43" s="146"/>
      <c r="C43" s="147"/>
      <c r="D43" s="147"/>
      <c r="E43" s="147"/>
      <c r="F43" s="147"/>
      <c r="G43" s="147"/>
    </row>
  </sheetData>
  <mergeCells count="22">
    <mergeCell ref="A27:G27"/>
    <mergeCell ref="A19:G19"/>
    <mergeCell ref="A20:G20"/>
    <mergeCell ref="A21:G21"/>
    <mergeCell ref="A22:G22"/>
    <mergeCell ref="A23:G23"/>
    <mergeCell ref="A24:G24"/>
    <mergeCell ref="A25:G25"/>
    <mergeCell ref="A26:G26"/>
    <mergeCell ref="A28:G28"/>
    <mergeCell ref="B32:G32"/>
    <mergeCell ref="B33:G33"/>
    <mergeCell ref="B34:G34"/>
    <mergeCell ref="B35:G35"/>
    <mergeCell ref="B36:G36"/>
    <mergeCell ref="B37:G37"/>
    <mergeCell ref="A41:B41"/>
    <mergeCell ref="A42:B42"/>
    <mergeCell ref="A43:B43"/>
    <mergeCell ref="C41:G41"/>
    <mergeCell ref="C42:G42"/>
    <mergeCell ref="C43:G43"/>
  </mergeCells>
  <pageMargins left="0.7" right="0.7" top="0.75" bottom="0.75" header="0.3" footer="0.3"/>
  <pageSetup paperSize="123" orientation="portrait" verticalDpi="597" r:id="rId1"/>
  <headerFooter>
    <oddHeader xml:space="preserve">&amp;C&amp;10 &amp;"-,Negrita"REPORTE TÉCNICO DECRETO SUPREMO N°38/11 DEL MINISTERIO DEL MEDIO AMBIENTE&amp;"-,Normal"
Establece Norma de Emisión de Ruidos Generados por Fuentes que Indica&amp;11
</oddHeader>
    <oddFooter xml:space="preserve">&amp;RPágina  ___  de ___
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variables!$B$12:$B$17</xm:f>
          </x14:formula1>
          <xm:sqref>D6:D15</xm:sqref>
        </x14:dataValidation>
        <x14:dataValidation type="list" allowBlank="1" showInputMessage="1" showErrorMessage="1">
          <x14:formula1>
            <xm:f>variables!$F$3:$F$5</xm:f>
          </x14:formula1>
          <xm:sqref>E6:E15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F17"/>
  <sheetViews>
    <sheetView workbookViewId="0">
      <selection activeCell="B1" sqref="B1"/>
    </sheetView>
  </sheetViews>
  <sheetFormatPr baseColWidth="10" defaultRowHeight="14.4" x14ac:dyDescent="0.3"/>
  <sheetData>
    <row r="2" spans="2:6" x14ac:dyDescent="0.25">
      <c r="B2" t="s">
        <v>98</v>
      </c>
      <c r="C2" t="s">
        <v>98</v>
      </c>
      <c r="D2" t="s">
        <v>98</v>
      </c>
      <c r="E2" t="s">
        <v>120</v>
      </c>
      <c r="F2" t="s">
        <v>107</v>
      </c>
    </row>
    <row r="3" spans="2:6" x14ac:dyDescent="0.25">
      <c r="B3" t="s">
        <v>81</v>
      </c>
      <c r="C3" t="s">
        <v>100</v>
      </c>
      <c r="D3" t="s">
        <v>102</v>
      </c>
      <c r="E3" t="s">
        <v>98</v>
      </c>
      <c r="F3" t="s">
        <v>98</v>
      </c>
    </row>
    <row r="4" spans="2:6" x14ac:dyDescent="0.25">
      <c r="B4" t="s">
        <v>99</v>
      </c>
      <c r="C4" t="s">
        <v>82</v>
      </c>
      <c r="D4" t="s">
        <v>103</v>
      </c>
      <c r="E4" t="s">
        <v>121</v>
      </c>
      <c r="F4" t="s">
        <v>126</v>
      </c>
    </row>
    <row r="5" spans="2:6" x14ac:dyDescent="0.25">
      <c r="C5" t="s">
        <v>101</v>
      </c>
      <c r="E5" t="s">
        <v>122</v>
      </c>
      <c r="F5" t="s">
        <v>127</v>
      </c>
    </row>
    <row r="6" spans="2:6" x14ac:dyDescent="0.25">
      <c r="E6" t="s">
        <v>123</v>
      </c>
    </row>
    <row r="7" spans="2:6" x14ac:dyDescent="0.25">
      <c r="E7" t="s">
        <v>124</v>
      </c>
    </row>
    <row r="8" spans="2:6" x14ac:dyDescent="0.25">
      <c r="E8" t="s">
        <v>125</v>
      </c>
    </row>
    <row r="11" spans="2:6" x14ac:dyDescent="0.25">
      <c r="B11" t="s">
        <v>120</v>
      </c>
    </row>
    <row r="12" spans="2:6" x14ac:dyDescent="0.25">
      <c r="B12" t="s">
        <v>98</v>
      </c>
      <c r="C12" t="s">
        <v>126</v>
      </c>
      <c r="D12" t="s">
        <v>127</v>
      </c>
    </row>
    <row r="13" spans="2:6" x14ac:dyDescent="0.25">
      <c r="B13" t="s">
        <v>128</v>
      </c>
      <c r="C13">
        <v>55</v>
      </c>
      <c r="D13">
        <v>45</v>
      </c>
    </row>
    <row r="14" spans="2:6" x14ac:dyDescent="0.25">
      <c r="B14" t="s">
        <v>129</v>
      </c>
      <c r="C14">
        <v>60</v>
      </c>
      <c r="D14">
        <v>45</v>
      </c>
    </row>
    <row r="15" spans="2:6" x14ac:dyDescent="0.25">
      <c r="B15" t="s">
        <v>130</v>
      </c>
      <c r="C15">
        <v>65</v>
      </c>
      <c r="D15">
        <v>50</v>
      </c>
    </row>
    <row r="16" spans="2:6" x14ac:dyDescent="0.25">
      <c r="B16" t="s">
        <v>131</v>
      </c>
      <c r="C16">
        <v>70</v>
      </c>
      <c r="D16">
        <v>70</v>
      </c>
    </row>
    <row r="17" spans="2:4" x14ac:dyDescent="0.25">
      <c r="B17" t="s">
        <v>132</v>
      </c>
      <c r="C17">
        <f>MIN('EVALUACIÓN DE NIVELES DE RUIDO'!$O$32+10,C15)</f>
        <v>20</v>
      </c>
      <c r="D17">
        <f>MIN('EVALUACIÓN DE NIVELES DE RUIDO'!$O$32+10,D15)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 MEDICIÓN DE RUIDO FUENTE</vt:lpstr>
      <vt:lpstr>INFO MEDICIÓN DE RUIDO RECEPTOR</vt:lpstr>
      <vt:lpstr>GEORREFERENCIACIÓN</vt:lpstr>
      <vt:lpstr>MEDICIÓN NIVELES DE RUIDO</vt:lpstr>
      <vt:lpstr>EVALUACIÓN DE NIVELES DE RUIDO</vt:lpstr>
      <vt:lpstr>RESUMEN EVALUACIÓN</vt:lpstr>
      <vt:lpstr>variables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Loaiza Arias</dc:creator>
  <cp:lastModifiedBy>Claudia Acevedo Meins</cp:lastModifiedBy>
  <cp:lastPrinted>2016-04-22T16:09:09Z</cp:lastPrinted>
  <dcterms:created xsi:type="dcterms:W3CDTF">2015-08-04T14:38:52Z</dcterms:created>
  <dcterms:modified xsi:type="dcterms:W3CDTF">2017-07-10T15:23:18Z</dcterms:modified>
</cp:coreProperties>
</file>