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AMANCHACA 2\DFZ-2016-4871-VIII PLANTA CORONEL\"/>
    </mc:Choice>
  </mc:AlternateContent>
  <bookViews>
    <workbookView xWindow="0" yWindow="0" windowWidth="23040" windowHeight="9408"/>
  </bookViews>
  <sheets>
    <sheet name="Datos" sheetId="8" r:id="rId1"/>
    <sheet name="Alternativa" sheetId="11" r:id="rId2"/>
    <sheet name="ALT. 10" sheetId="12" r:id="rId3"/>
  </sheets>
  <externalReferences>
    <externalReference r:id="rId4"/>
    <externalReference r:id="rId5"/>
    <externalReference r:id="rId6"/>
    <externalReference r:id="rId7"/>
  </externalReferences>
  <definedNames>
    <definedName name="ALTERNATIVA" localSheetId="2">[1]NOMBRES!$D$2:$D$14</definedName>
    <definedName name="ALTERNATIVA">#REF!</definedName>
    <definedName name="ALTERNATIVO">[1]NOMBRES!$M$2:$M$7</definedName>
    <definedName name="_xlnm.Print_Area" localSheetId="2">'ALT. 10'!$A$1:$I$223</definedName>
    <definedName name="_xlnm.Print_Area" localSheetId="1">Alternativa!$A$1:$J$14</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B10" i="12" l="1"/>
  <c r="B31" i="12"/>
  <c r="H223" i="12" l="1"/>
  <c r="G223" i="12"/>
  <c r="F223" i="12"/>
  <c r="E223" i="12"/>
  <c r="H222" i="12"/>
  <c r="G222" i="12"/>
  <c r="F222" i="12"/>
  <c r="E222" i="12"/>
  <c r="H202" i="12"/>
  <c r="G202" i="12"/>
  <c r="F202" i="12"/>
  <c r="E202" i="12"/>
  <c r="H201" i="12"/>
  <c r="G201" i="12"/>
  <c r="F201" i="12"/>
  <c r="E201" i="12"/>
  <c r="H181" i="12"/>
  <c r="G181" i="12"/>
  <c r="F181" i="12"/>
  <c r="E181" i="12"/>
  <c r="H180" i="12"/>
  <c r="G180" i="12"/>
  <c r="F180" i="12"/>
  <c r="E180" i="12"/>
  <c r="H160" i="12"/>
  <c r="G160" i="12"/>
  <c r="F160" i="12"/>
  <c r="E160" i="12"/>
  <c r="H159" i="12"/>
  <c r="G159" i="12"/>
  <c r="F159" i="12"/>
  <c r="E159" i="12"/>
  <c r="H48" i="12"/>
  <c r="G48" i="12"/>
  <c r="F48" i="12"/>
  <c r="E48" i="12"/>
  <c r="H47" i="12"/>
  <c r="G47" i="12"/>
  <c r="F47" i="12"/>
  <c r="E47" i="12"/>
  <c r="H27" i="12"/>
  <c r="G27" i="12"/>
  <c r="F27" i="12"/>
  <c r="E27" i="12"/>
  <c r="H26" i="12"/>
  <c r="G26" i="12"/>
  <c r="F26" i="12"/>
  <c r="E26" i="12"/>
</calcChain>
</file>

<file path=xl/comments1.xml><?xml version="1.0" encoding="utf-8"?>
<comments xmlns="http://schemas.openxmlformats.org/spreadsheetml/2006/main">
  <authors>
    <author>Autor</author>
  </authors>
  <commentList>
    <comment ref="C13" authorId="0" shapeId="0">
      <text>
        <r>
          <rPr>
            <sz val="9"/>
            <color indexed="81"/>
            <rFont val="Tahoma"/>
            <family val="2"/>
          </rPr>
          <t>Indicar como identificará el combustible que esta utilizando en un determinado periodo, por la fuente.</t>
        </r>
      </text>
    </comment>
    <comment ref="C34" authorId="0" shapeId="0">
      <text>
        <r>
          <rPr>
            <sz val="9"/>
            <color indexed="81"/>
            <rFont val="Tahoma"/>
            <family val="2"/>
          </rPr>
          <t>Indicar como identificará el combustible que esta utilizando en un determinado periodo, por la fuente.</t>
        </r>
      </text>
    </comment>
    <comment ref="C146" authorId="0" shapeId="0">
      <text>
        <r>
          <rPr>
            <sz val="9"/>
            <color indexed="81"/>
            <rFont val="Tahoma"/>
            <family val="2"/>
          </rPr>
          <t>Indicar como identificará el combustible que esta utilizando en un determinado periodo, por la fuente.</t>
        </r>
      </text>
    </comment>
    <comment ref="C167" authorId="0" shapeId="0">
      <text>
        <r>
          <rPr>
            <sz val="9"/>
            <color indexed="81"/>
            <rFont val="Tahoma"/>
            <family val="2"/>
          </rPr>
          <t>Indicar como identificará el combustible que esta utilizando en un determinado periodo, por la fuente.</t>
        </r>
      </text>
    </comment>
    <comment ref="C188" authorId="0" shapeId="0">
      <text>
        <r>
          <rPr>
            <sz val="9"/>
            <color indexed="81"/>
            <rFont val="Tahoma"/>
            <family val="2"/>
          </rPr>
          <t>Indicar como identificará el combustible que esta utilizando en un determinado periodo, por la fuente.</t>
        </r>
      </text>
    </comment>
    <comment ref="C209"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<sst xmlns="http://schemas.openxmlformats.org/spreadsheetml/2006/main" count="449" uniqueCount="128">
  <si>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</si>
  <si>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</si>
  <si>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</si>
  <si>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</si>
  <si>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</si>
  <si>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</si>
  <si>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</si>
  <si>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</si>
  <si>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</si>
  <si>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</si>
  <si>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</si>
  <si>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</si>
  <si>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</si>
  <si>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</si>
  <si>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</si>
  <si>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</si>
  <si>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</si>
  <si>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</si>
  <si>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</si>
  <si>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</si>
  <si>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</si>
  <si>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</si>
  <si>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</si>
  <si>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</si>
  <si>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</si>
  <si>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</si>
  <si>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</si>
  <si>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</si>
  <si>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</si>
  <si>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</si>
  <si>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</si>
  <si>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</si>
  <si>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</si>
  <si>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</si>
  <si>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</si>
  <si>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</si>
  <si>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</si>
  <si>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</si>
  <si>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</si>
  <si>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</si>
  <si>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</si>
  <si>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</si>
  <si>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</si>
  <si>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</si>
  <si>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</si>
  <si>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</si>
  <si>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</si>
  <si>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</si>
  <si>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</si>
  <si>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</si>
  <si>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</si>
  <si>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</si>
  <si>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</si>
  <si>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</si>
  <si>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</si>
  <si>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</si>
  <si>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</si>
  <si>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</si>
  <si>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76.143.821-2</t>
  </si>
  <si>
    <t>Camanchaca Pesca Sur S.A.</t>
  </si>
  <si>
    <t>Avenida Carlos Prat #80, Coronel</t>
  </si>
  <si>
    <t>Alejandro Floras Guerraty</t>
  </si>
  <si>
    <t>Coronel</t>
  </si>
  <si>
    <t>N:5900852 E:606202</t>
  </si>
  <si>
    <t>N/I</t>
  </si>
  <si>
    <t>RCA</t>
  </si>
  <si>
    <t>CALDERA</t>
  </si>
  <si>
    <t>Caldera N°1</t>
  </si>
  <si>
    <t>SCON N° 14</t>
  </si>
  <si>
    <t>H. Briones y Cía. S.A.I.C.</t>
  </si>
  <si>
    <t>Igneotubular de 3 Pasos</t>
  </si>
  <si>
    <t>N° 1</t>
  </si>
  <si>
    <t>N° 2</t>
  </si>
  <si>
    <t>N° 3</t>
  </si>
  <si>
    <t>N° 4</t>
  </si>
  <si>
    <t>N° 5</t>
  </si>
  <si>
    <t>Caldera N°5</t>
  </si>
  <si>
    <t>SCON N° 55</t>
  </si>
  <si>
    <t>Conmetal Ltda.</t>
  </si>
  <si>
    <t>Caldera N°4</t>
  </si>
  <si>
    <t>SCON N° 206</t>
  </si>
  <si>
    <t>Cleaver Brooks Company</t>
  </si>
  <si>
    <t>Igneotubular de 4 Pasos</t>
  </si>
  <si>
    <t>Caldera N°3</t>
  </si>
  <si>
    <t>SCON N° 53</t>
  </si>
  <si>
    <t>Vapor Industrial S.A.</t>
  </si>
  <si>
    <t>Caldera N°2</t>
  </si>
  <si>
    <t>SCON N° 16</t>
  </si>
  <si>
    <t>Petroleo Fuel N°6</t>
  </si>
  <si>
    <t>CAPACIDAD INSTALADA DE DISEÑO (kg/h)</t>
  </si>
  <si>
    <t>SI</t>
  </si>
  <si>
    <t>No posee</t>
  </si>
  <si>
    <t>Venturi Scrubber</t>
  </si>
  <si>
    <t>NO</t>
  </si>
  <si>
    <t>BIONOMIC</t>
  </si>
  <si>
    <t>-</t>
  </si>
  <si>
    <t>TIPO DE CUANTIFICACIÓN DEL NIVEL DE ACTIVIDAD DE LA FUENTE (EJ CONSUMO DE COMB, PRODUCCIÓN, ETC.)</t>
  </si>
  <si>
    <t>Para estimar la producción de valor y combustible se instalará un flujómetro y un horómetro para las horas de funcionamiento de la caldera. En parelalelo, se llevará un registro diario del stock de combustible, en el caso de fallar ambas, se estimará el consumo del combustible en base a la facturación de combustible de la empresa proveedora</t>
  </si>
  <si>
    <t>FORMA DE IDENTIFICAR EL COMBUSTIBLE CON EL QUE ESTÉ EN FUNC. LA FUENTE</t>
  </si>
  <si>
    <t>No aplica, funcionamiento con Petróleo 6</t>
  </si>
  <si>
    <t>FLUJOMETRO COMBUSTIBLE</t>
  </si>
  <si>
    <t>Certificado de origen</t>
  </si>
  <si>
    <t>Tipo (orificio, boquilla, venturi, etc.)</t>
  </si>
  <si>
    <t>Marca</t>
  </si>
  <si>
    <t>Modelo</t>
  </si>
  <si>
    <t>N° de serie</t>
  </si>
  <si>
    <t>Frecuencia de mantenimiento</t>
  </si>
  <si>
    <t>RESPALDO DE CUANTIFICACIÓN DE COMBUSTIBLE</t>
  </si>
  <si>
    <t>ESTIMACIÓN MATEMÁTICA</t>
  </si>
  <si>
    <t>SISTEMA DE REGISTRO, ALMACENAMIENTO Y MANEJO DE DATOS</t>
  </si>
  <si>
    <t>El operador registra mediante el "REGISTRO DE CUANTIFICACIÓN DE EMISIONES EN CALDERAS" las horas funcionamiento de las calderas y la cantidad de agua que se alimentará la caldera (ANEXO 3)</t>
  </si>
  <si>
    <t>CLASIFICACIÓN CCF DE LA FUENTE</t>
  </si>
  <si>
    <t>EQUIPO DE ABATIMIENTO</t>
  </si>
  <si>
    <t>FACTOR D.S. 138, CON SU UNIDAD DE MEDIDA</t>
  </si>
  <si>
    <t>% DE EFICIENCIA DS 138, ADJUNTAR RESPALDO DE LA EXISTENCIA DEL SIST. DE CONTROL</t>
  </si>
  <si>
    <t>No informa</t>
  </si>
  <si>
    <t>QUEMADOR CON CONTROL DE AIRE</t>
  </si>
  <si>
    <t>RECIRCULACION DE GASES</t>
  </si>
  <si>
    <t>TORRE DE ABSORCION</t>
  </si>
  <si>
    <t>TORRE DE ABSORCION AGUA</t>
  </si>
  <si>
    <t>TORRE DE ABSORCION CARBON</t>
  </si>
  <si>
    <t>No especifica, solo funcionamiento con Petróleo 6</t>
  </si>
  <si>
    <t>LAVADOR VENTURI</t>
  </si>
  <si>
    <t>PLANTA CORONEL CAMANCHACA</t>
  </si>
  <si>
    <t>ANEXO N° 1: ALTERNATIVA N° 10</t>
  </si>
  <si>
    <t>N/A</t>
  </si>
  <si>
    <t>Mayor a 50 MWt</t>
  </si>
  <si>
    <t>Expediente: DFZ-2016-4871-VIII-LEY-EI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</si>
</sst>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5"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sz val="9"/>
      <color indexed="81"/>
      <name val="Tahoma"/>
      <family val="2"/>
    </font>
    <font>
      <b/>
      <sz val="8"/>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31">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6" fillId="0" borderId="0" xfId="1" applyFont="1" applyAlignment="1">
      <alignment horizontal="center" vertical="center"/>
    </xf>
    <xf numFmtId="0" fontId="0" fillId="0" borderId="0" xfId="0" applyAlignment="1">
      <alignment horizontal="center"/>
    </xf>
    <xf numFmtId="0" fontId="12" fillId="0" borderId="1" xfId="1" applyFont="1" applyFill="1" applyBorder="1" applyAlignment="1">
      <alignment horizontal="center" vertical="center" wrapText="1"/>
    </xf>
    <xf numFmtId="0" fontId="9" fillId="0" borderId="1" xfId="0" applyFont="1" applyFill="1" applyBorder="1" applyAlignment="1">
      <alignment horizontal="center" wrapText="1"/>
    </xf>
    <xf numFmtId="0" fontId="10" fillId="0" borderId="1" xfId="0" applyFont="1" applyFill="1" applyBorder="1" applyAlignment="1">
      <alignment horizontal="center" wrapText="1"/>
    </xf>
    <xf numFmtId="0" fontId="0" fillId="0" borderId="0" xfId="0" applyFill="1" applyAlignment="1">
      <alignment horizontal="center"/>
    </xf>
    <xf numFmtId="0" fontId="2" fillId="0" borderId="1" xfId="0" applyFont="1" applyFill="1" applyBorder="1" applyAlignment="1">
      <alignment horizontal="center" wrapText="1"/>
    </xf>
    <xf numFmtId="0" fontId="2" fillId="0" borderId="1" xfId="0" applyFont="1" applyFill="1" applyBorder="1" applyAlignment="1">
      <alignment horizontal="center" vertical="top"/>
    </xf>
    <xf numFmtId="0" fontId="2" fillId="3" borderId="1" xfId="0" applyFont="1" applyFill="1" applyBorder="1" applyAlignment="1">
      <alignment horizontal="center"/>
    </xf>
    <xf numFmtId="0" fontId="2" fillId="0" borderId="1" xfId="0" applyFont="1" applyBorder="1" applyAlignment="1">
      <alignment horizontal="center"/>
    </xf>
    <xf numFmtId="0" fontId="2" fillId="0" borderId="0" xfId="0" applyFont="1" applyBorder="1" applyAlignment="1">
      <alignment horizontal="center"/>
    </xf>
    <xf numFmtId="0" fontId="12" fillId="0" borderId="1" xfId="0" applyFont="1" applyFill="1" applyBorder="1" applyAlignment="1">
      <alignment horizontal="center" wrapText="1"/>
    </xf>
    <xf numFmtId="0" fontId="6" fillId="0" borderId="0" xfId="1" applyFont="1" applyAlignment="1">
      <alignment horizontal="center" vertical="center"/>
    </xf>
    <xf numFmtId="0" fontId="0" fillId="0" borderId="0" xfId="0" applyAlignment="1">
      <alignment horizontal="center"/>
    </xf>
    <xf numFmtId="14" fontId="9" fillId="0" borderId="1" xfId="0" applyNumberFormat="1" applyFont="1" applyFill="1" applyBorder="1" applyAlignment="1">
      <alignment horizontal="center" wrapText="1"/>
    </xf>
    <xf numFmtId="0" fontId="12" fillId="0" borderId="18" xfId="1" applyFont="1" applyFill="1" applyBorder="1" applyAlignment="1">
      <alignment horizontal="center" vertical="center" wrapText="1"/>
    </xf>
    <xf numFmtId="0" fontId="12" fillId="0" borderId="0" xfId="1" applyFont="1" applyFill="1" applyBorder="1" applyAlignment="1">
      <alignment horizontal="left" vertical="center"/>
    </xf>
    <xf numFmtId="0" fontId="2" fillId="0" borderId="0" xfId="0" applyFont="1" applyFill="1" applyBorder="1" applyAlignment="1">
      <alignment horizontal="center" wrapText="1"/>
    </xf>
    <xf numFmtId="0" fontId="0" fillId="0" borderId="0" xfId="0" applyAlignment="1">
      <alignment vertical="center"/>
    </xf>
    <xf numFmtId="0" fontId="2" fillId="0" borderId="0" xfId="0" applyFont="1" applyAlignment="1">
      <alignment vertical="center"/>
    </xf>
    <xf numFmtId="0" fontId="2" fillId="0" borderId="1" xfId="0" applyFont="1" applyFill="1" applyBorder="1" applyAlignment="1">
      <alignment vertical="center"/>
    </xf>
    <xf numFmtId="0" fontId="0" fillId="0" borderId="0" xfId="0" applyAlignment="1">
      <alignment horizontal="center" vertical="center"/>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2" fillId="0" borderId="0" xfId="0" applyFont="1" applyFill="1" applyBorder="1" applyAlignment="1">
      <alignment vertical="center"/>
    </xf>
    <xf numFmtId="0" fontId="14" fillId="0" borderId="0" xfId="0" applyFont="1" applyFill="1" applyBorder="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3" fillId="0" borderId="0" xfId="0" applyFont="1"/>
    <xf numFmtId="0" fontId="12" fillId="4" borderId="1" xfId="0" applyFont="1" applyFill="1" applyBorder="1" applyAlignment="1">
      <alignment horizontal="left" vertical="center" wrapText="1"/>
    </xf>
    <xf numFmtId="0" fontId="12" fillId="0" borderId="1" xfId="0" applyFont="1" applyFill="1" applyBorder="1" applyAlignment="1">
      <alignment vertical="center"/>
    </xf>
    <xf numFmtId="0" fontId="12" fillId="4" borderId="1" xfId="0" applyFont="1" applyFill="1" applyBorder="1" applyAlignment="1">
      <alignment vertical="center" wrapText="1"/>
    </xf>
    <xf numFmtId="0" fontId="12" fillId="4" borderId="1" xfId="0" applyFont="1" applyFill="1" applyBorder="1" applyAlignment="1">
      <alignment horizontal="left" vertical="center"/>
    </xf>
    <xf numFmtId="0" fontId="12" fillId="4" borderId="1" xfId="0" applyFont="1" applyFill="1" applyBorder="1" applyAlignment="1">
      <alignment vertical="center"/>
    </xf>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Fill="1" applyBorder="1" applyAlignment="1">
      <alignment horizontal="right"/>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2" fillId="0" borderId="1" xfId="0" applyFont="1" applyFill="1" applyBorder="1" applyAlignment="1">
      <alignment horizontal="left" vertical="center"/>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0" fillId="0" borderId="0" xfId="0" applyAlignment="1">
      <alignment horizontal="center" vertical="center"/>
    </xf>
    <xf numFmtId="0" fontId="5" fillId="0" borderId="0" xfId="1" applyFont="1" applyBorder="1" applyAlignment="1">
      <alignment horizontal="center" vertical="center"/>
    </xf>
    <xf numFmtId="0" fontId="0" fillId="0" borderId="0" xfId="0" applyBorder="1" applyAlignment="1">
      <alignment horizontal="center" vertical="center"/>
    </xf>
    <xf numFmtId="0" fontId="3" fillId="2" borderId="1" xfId="0" applyFont="1" applyFill="1" applyBorder="1" applyAlignment="1">
      <alignment horizontal="left" vertical="center"/>
    </xf>
    <xf numFmtId="0" fontId="12" fillId="4" borderId="7" xfId="0" applyFont="1" applyFill="1" applyBorder="1" applyAlignment="1">
      <alignment horizontal="left" vertical="center" wrapText="1"/>
    </xf>
    <xf numFmtId="0" fontId="12" fillId="4" borderId="8"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12" fillId="0" borderId="7"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2" fillId="0" borderId="7"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12" fillId="4" borderId="7" xfId="0" applyFont="1" applyFill="1" applyBorder="1" applyAlignment="1">
      <alignment horizontal="left" vertical="center"/>
    </xf>
    <xf numFmtId="0" fontId="12" fillId="4" borderId="8" xfId="0" applyFont="1" applyFill="1" applyBorder="1" applyAlignment="1">
      <alignment horizontal="left" vertical="center"/>
    </xf>
    <xf numFmtId="0" fontId="12" fillId="4" borderId="9" xfId="0" applyFont="1" applyFill="1" applyBorder="1" applyAlignment="1">
      <alignment horizontal="left" vertical="center"/>
    </xf>
    <xf numFmtId="0" fontId="12" fillId="4" borderId="18" xfId="0" applyFont="1" applyFill="1" applyBorder="1" applyAlignment="1">
      <alignment horizontal="left" vertical="center"/>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14" fontId="14" fillId="0" borderId="21" xfId="0" applyNumberFormat="1" applyFont="1" applyBorder="1" applyAlignment="1">
      <alignment horizontal="center" vertical="center"/>
    </xf>
    <xf numFmtId="14" fontId="14" fillId="0" borderId="22" xfId="0" applyNumberFormat="1" applyFont="1" applyBorder="1" applyAlignment="1">
      <alignment horizontal="center" vertical="center"/>
    </xf>
    <xf numFmtId="14" fontId="14" fillId="0" borderId="23" xfId="0" applyNumberFormat="1" applyFont="1" applyBorder="1" applyAlignment="1">
      <alignment horizontal="center" vertical="center"/>
    </xf>
    <xf numFmtId="0" fontId="14" fillId="0" borderId="0" xfId="0" applyFont="1" applyAlignment="1">
      <alignment horizontal="center" vertical="center"/>
    </xf>
    <xf numFmtId="49" fontId="14" fillId="0" borderId="21" xfId="0" applyNumberFormat="1" applyFont="1" applyBorder="1" applyAlignment="1">
      <alignment horizontal="center" vertical="center"/>
    </xf>
    <xf numFmtId="49" fontId="14" fillId="0" borderId="22" xfId="0" applyNumberFormat="1" applyFont="1" applyBorder="1" applyAlignment="1">
      <alignment horizontal="center" vertical="center"/>
    </xf>
    <xf numFmtId="49" fontId="14" fillId="0" borderId="23" xfId="0" applyNumberFormat="1" applyFont="1" applyBorder="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76200</xdr:rowOff>
    </xdr:from>
    <xdr:to>
      <xdr:col>2</xdr:col>
      <xdr:colOff>485774</xdr:colOff>
      <xdr:row>5</xdr:row>
      <xdr:rowOff>9525</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76200"/>
          <a:ext cx="1295399" cy="885825"/>
        </a:xfrm>
        <a:prstGeom prst="rect">
          <a:avLst/>
        </a:prstGeom>
      </xdr:spPr>
    </xdr:pic>
    <xdr:clientData/>
  </xdr:twoCellAnchor>
  <xdr:twoCellAnchor>
    <xdr:from>
      <xdr:col>8</xdr:col>
      <xdr:colOff>198119</xdr:colOff>
      <xdr:row>0</xdr:row>
      <xdr:rowOff>180975</xdr:rowOff>
    </xdr:from>
    <xdr:to>
      <xdr:col>9</xdr:col>
      <xdr:colOff>438149</xdr:colOff>
      <xdr:row>4</xdr:row>
      <xdr:rowOff>136893</xdr:rowOff>
    </xdr:to>
    <xdr:pic>
      <xdr:nvPicPr>
        <xdr:cNvPr id="10" name="0 Imagen">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17794" y="180975"/>
          <a:ext cx="706755" cy="717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2</xdr:col>
      <xdr:colOff>783194</xdr:colOff>
      <xdr:row>6</xdr:row>
      <xdr:rowOff>47543</xdr:rowOff>
    </xdr:to>
    <xdr:pic>
      <xdr:nvPicPr>
        <xdr:cNvPr id="2" name="Imagen 1">
          <a:extLst>
            <a:ext uri="{FF2B5EF4-FFF2-40B4-BE49-F238E27FC236}">
              <a16:creationId xmlns:a16="http://schemas.microsoft.com/office/drawing/2014/main" xmlns="" id="{3C6E57ED-A57F-400E-95F4-49D1085102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790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mpuestos%20Verdes\Propuestas%20metodologica\Carpetas%20An&#225;lisis%20Propuestas%20Impuestos%20Verdes\Carpeta%20An&#225;lisis%20Propuestas%20N&#176;%209%20(Francisca)\PESQUERA%20CAMANCHACA\UV%205441910%20CORONEL\VU%2054419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0"/>
    </sheetNames>
    <sheetDataSet>
      <sheetData sheetId="0"/>
      <sheetData sheetId="1"/>
      <sheetData sheetId="2">
        <row r="7">
          <cell r="B7" t="str">
            <v>Caldera N°1</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11"/>
  <sheetViews>
    <sheetView tabSelected="1" view="pageLayout" topLeftCell="A22" zoomScale="80" zoomScaleNormal="100" zoomScalePageLayoutView="80" workbookViewId="0">
      <selection activeCell="D37" sqref="D37"/>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style="21" customWidth="1"/>
    <col min="6" max="6" width="3.33203125" customWidth="1"/>
  </cols>
  <sheetData>
    <row r="3" spans="4:4" x14ac:dyDescent="0.3">
      <c r="D3" s="1"/>
    </row>
    <row r="20" spans="2:5" ht="15.6" x14ac:dyDescent="0.3">
      <c r="B20" s="76" t="s">
        <v>4</v>
      </c>
      <c r="C20" s="76"/>
      <c r="D20" s="76"/>
      <c r="E20" s="76"/>
    </row>
    <row r="21" spans="2:5" ht="15.6" customHeight="1" x14ac:dyDescent="0.3">
      <c r="B21" s="76"/>
      <c r="C21" s="76"/>
      <c r="D21" s="76"/>
      <c r="E21" s="76"/>
    </row>
    <row r="22" spans="2:5" ht="15.6" customHeight="1" x14ac:dyDescent="0.3">
      <c r="B22" s="83" t="s">
        <v>6</v>
      </c>
      <c r="C22" s="83"/>
      <c r="D22" s="83"/>
      <c r="E22" s="83"/>
    </row>
    <row r="23" spans="2:5" x14ac:dyDescent="0.3">
      <c r="B23" s="83" t="s">
        <v>7</v>
      </c>
      <c r="C23" s="83"/>
      <c r="D23" s="83"/>
      <c r="E23" s="83"/>
    </row>
    <row r="24" spans="2:5" x14ac:dyDescent="0.3">
      <c r="B24" s="9"/>
      <c r="C24" s="9"/>
      <c r="D24" s="9"/>
      <c r="E24" s="20"/>
    </row>
    <row r="25" spans="2:5" x14ac:dyDescent="0.3">
      <c r="B25" s="9"/>
      <c r="C25" s="9"/>
      <c r="D25" s="9"/>
      <c r="E25" s="20"/>
    </row>
    <row r="26" spans="2:5" x14ac:dyDescent="0.3">
      <c r="B26" s="9"/>
      <c r="C26" s="9"/>
      <c r="D26" s="9"/>
      <c r="E26" s="20"/>
    </row>
    <row r="27" spans="2:5" x14ac:dyDescent="0.3">
      <c r="B27" s="9"/>
      <c r="C27" s="83" t="s">
        <v>127</v>
      </c>
      <c r="D27" s="83"/>
      <c r="E27" s="20"/>
    </row>
    <row r="28" spans="2:5" x14ac:dyDescent="0.3">
      <c r="B28" s="9"/>
      <c r="C28" s="9"/>
      <c r="D28" s="9"/>
      <c r="E28" s="20"/>
    </row>
    <row r="29" spans="2:5" x14ac:dyDescent="0.3">
      <c r="B29" s="9"/>
      <c r="C29" s="9"/>
      <c r="D29" s="9"/>
      <c r="E29" s="20"/>
    </row>
    <row r="30" spans="2:5" x14ac:dyDescent="0.3">
      <c r="B30" s="9"/>
      <c r="C30" s="9"/>
      <c r="D30" s="9"/>
      <c r="E30" s="20"/>
    </row>
    <row r="31" spans="2:5" x14ac:dyDescent="0.3">
      <c r="B31" s="9"/>
      <c r="C31" s="9"/>
      <c r="D31" s="17"/>
      <c r="E31" s="20"/>
    </row>
    <row r="32" spans="2:5" ht="70.2" customHeight="1" x14ac:dyDescent="0.3">
      <c r="B32" s="9"/>
      <c r="C32" s="16" t="s">
        <v>51</v>
      </c>
      <c r="D32" s="18"/>
      <c r="E32" s="20"/>
    </row>
    <row r="33" spans="2:7" ht="70.2" customHeight="1" x14ac:dyDescent="0.3">
      <c r="B33" s="9"/>
      <c r="C33" s="15" t="s">
        <v>52</v>
      </c>
      <c r="D33" s="19"/>
      <c r="E33" s="20"/>
      <c r="G33" s="14"/>
    </row>
    <row r="34" spans="2:7" ht="70.2" customHeight="1" x14ac:dyDescent="0.3">
      <c r="B34" s="9"/>
      <c r="C34" s="16" t="s">
        <v>53</v>
      </c>
      <c r="D34" s="18"/>
      <c r="E34" s="20"/>
    </row>
    <row r="35" spans="2:7" x14ac:dyDescent="0.3">
      <c r="B35" s="9"/>
      <c r="C35" s="13"/>
      <c r="D35" s="9"/>
      <c r="E35" s="20"/>
    </row>
    <row r="36" spans="2:7" x14ac:dyDescent="0.3">
      <c r="B36" s="9"/>
      <c r="C36" s="13"/>
      <c r="D36" s="9"/>
      <c r="E36" s="20"/>
    </row>
    <row r="37" spans="2:7" x14ac:dyDescent="0.3">
      <c r="B37" s="32"/>
      <c r="C37" s="13"/>
      <c r="D37" s="32"/>
      <c r="E37" s="32"/>
    </row>
    <row r="38" spans="2:7" x14ac:dyDescent="0.3">
      <c r="B38" s="32"/>
      <c r="C38" s="13"/>
      <c r="D38" s="32"/>
      <c r="E38" s="32"/>
    </row>
    <row r="39" spans="2:7" x14ac:dyDescent="0.3">
      <c r="B39" s="9"/>
      <c r="C39" s="13"/>
      <c r="D39" s="9"/>
      <c r="E39" s="20"/>
    </row>
    <row r="40" spans="2:7" x14ac:dyDescent="0.3">
      <c r="B40" s="9"/>
      <c r="C40" s="9"/>
      <c r="D40" s="9"/>
      <c r="E40" s="20"/>
    </row>
    <row r="41" spans="2:7" x14ac:dyDescent="0.3">
      <c r="B41" s="84" t="s">
        <v>5</v>
      </c>
      <c r="C41" s="85"/>
      <c r="D41" s="85"/>
      <c r="E41" s="86"/>
    </row>
    <row r="42" spans="2:7" ht="60" customHeight="1" x14ac:dyDescent="0.3">
      <c r="B42" s="77" t="s">
        <v>9</v>
      </c>
      <c r="C42" s="78"/>
      <c r="D42" s="78"/>
      <c r="E42" s="79"/>
    </row>
    <row r="43" spans="2:7" x14ac:dyDescent="0.3">
      <c r="B43" s="80"/>
      <c r="C43" s="81"/>
      <c r="D43" s="81"/>
      <c r="E43" s="82"/>
    </row>
    <row r="44" spans="2:7" x14ac:dyDescent="0.3">
      <c r="B44" s="71"/>
      <c r="C44" s="72"/>
      <c r="D44" s="72"/>
      <c r="E44" s="73"/>
    </row>
    <row r="45" spans="2:7" ht="14.4" customHeight="1" x14ac:dyDescent="0.3">
      <c r="B45" s="65" t="s">
        <v>8</v>
      </c>
      <c r="C45" s="66"/>
      <c r="D45" s="66"/>
      <c r="E45" s="67"/>
    </row>
    <row r="46" spans="2:7" x14ac:dyDescent="0.3">
      <c r="B46" s="65"/>
      <c r="C46" s="66"/>
      <c r="D46" s="66"/>
      <c r="E46" s="67"/>
    </row>
    <row r="47" spans="2:7" x14ac:dyDescent="0.3">
      <c r="B47" s="65"/>
      <c r="C47" s="66"/>
      <c r="D47" s="66"/>
      <c r="E47" s="67"/>
    </row>
    <row r="48" spans="2:7" x14ac:dyDescent="0.3">
      <c r="B48" s="65"/>
      <c r="C48" s="66"/>
      <c r="D48" s="66"/>
      <c r="E48" s="67"/>
    </row>
    <row r="49" spans="2:5" x14ac:dyDescent="0.3">
      <c r="B49" s="65"/>
      <c r="C49" s="66"/>
      <c r="D49" s="66"/>
      <c r="E49" s="67"/>
    </row>
    <row r="50" spans="2:5" x14ac:dyDescent="0.3">
      <c r="B50" s="65"/>
      <c r="C50" s="66"/>
      <c r="D50" s="66"/>
      <c r="E50" s="67"/>
    </row>
    <row r="51" spans="2:5" x14ac:dyDescent="0.3">
      <c r="B51" s="65"/>
      <c r="C51" s="66"/>
      <c r="D51" s="66"/>
      <c r="E51" s="67"/>
    </row>
    <row r="52" spans="2:5" x14ac:dyDescent="0.3">
      <c r="B52" s="68"/>
      <c r="C52" s="69"/>
      <c r="D52" s="69"/>
      <c r="E52" s="70"/>
    </row>
    <row r="53" spans="2:5" x14ac:dyDescent="0.3">
      <c r="B53" s="61"/>
      <c r="C53" s="61"/>
      <c r="D53" s="61"/>
      <c r="E53" s="61"/>
    </row>
    <row r="54" spans="2:5" x14ac:dyDescent="0.3">
      <c r="B54" s="62" t="s">
        <v>10</v>
      </c>
      <c r="C54" s="63"/>
      <c r="D54" s="63"/>
      <c r="E54" s="64"/>
    </row>
    <row r="55" spans="2:5" x14ac:dyDescent="0.3">
      <c r="B55" s="4" t="s">
        <v>11</v>
      </c>
      <c r="C55" s="4"/>
      <c r="D55" s="3"/>
      <c r="E55" s="34">
        <v>42716</v>
      </c>
    </row>
    <row r="56" spans="2:5" x14ac:dyDescent="0.3">
      <c r="B56" s="59" t="s">
        <v>12</v>
      </c>
      <c r="C56" s="59"/>
      <c r="D56" s="59"/>
      <c r="E56" s="23" t="s">
        <v>58</v>
      </c>
    </row>
    <row r="57" spans="2:5" x14ac:dyDescent="0.3">
      <c r="B57" s="59" t="s">
        <v>13</v>
      </c>
      <c r="C57" s="59"/>
      <c r="D57" s="59"/>
      <c r="E57" s="23" t="s">
        <v>59</v>
      </c>
    </row>
    <row r="58" spans="2:5" ht="24.6" x14ac:dyDescent="0.3">
      <c r="B58" s="59" t="s">
        <v>14</v>
      </c>
      <c r="C58" s="59"/>
      <c r="D58" s="59"/>
      <c r="E58" s="23" t="s">
        <v>60</v>
      </c>
    </row>
    <row r="59" spans="2:5" x14ac:dyDescent="0.3">
      <c r="B59" s="59" t="s">
        <v>15</v>
      </c>
      <c r="C59" s="59"/>
      <c r="D59" s="59"/>
      <c r="E59" s="23" t="s">
        <v>61</v>
      </c>
    </row>
    <row r="60" spans="2:5" x14ac:dyDescent="0.3">
      <c r="B60" s="60" t="s">
        <v>16</v>
      </c>
      <c r="C60" s="60"/>
      <c r="D60" s="60"/>
      <c r="E60" s="24">
        <v>1</v>
      </c>
    </row>
    <row r="61" spans="2:5" x14ac:dyDescent="0.3">
      <c r="B61" s="2"/>
      <c r="C61" s="2"/>
      <c r="D61" s="2"/>
      <c r="E61" s="25"/>
    </row>
    <row r="62" spans="2:5" x14ac:dyDescent="0.3">
      <c r="B62" s="74" t="s">
        <v>17</v>
      </c>
      <c r="C62" s="74"/>
      <c r="D62" s="74"/>
      <c r="E62" s="74"/>
    </row>
    <row r="63" spans="2:5" ht="23.25" customHeight="1" x14ac:dyDescent="0.3">
      <c r="B63" s="59" t="s">
        <v>18</v>
      </c>
      <c r="C63" s="59"/>
      <c r="D63" s="59"/>
      <c r="E63" s="26" t="s">
        <v>123</v>
      </c>
    </row>
    <row r="64" spans="2:5" x14ac:dyDescent="0.3">
      <c r="B64" s="59" t="s">
        <v>14</v>
      </c>
      <c r="C64" s="59"/>
      <c r="D64" s="59"/>
      <c r="E64" s="26" t="s">
        <v>60</v>
      </c>
    </row>
    <row r="65" spans="2:5" x14ac:dyDescent="0.3">
      <c r="B65" s="59" t="s">
        <v>19</v>
      </c>
      <c r="C65" s="59"/>
      <c r="D65" s="59"/>
      <c r="E65" s="26">
        <v>5441910</v>
      </c>
    </row>
    <row r="66" spans="2:5" x14ac:dyDescent="0.3">
      <c r="B66" s="59" t="s">
        <v>20</v>
      </c>
      <c r="C66" s="59"/>
      <c r="D66" s="59"/>
      <c r="E66" s="26" t="s">
        <v>62</v>
      </c>
    </row>
    <row r="67" spans="2:5" x14ac:dyDescent="0.3">
      <c r="B67" s="75" t="s">
        <v>21</v>
      </c>
      <c r="C67" s="75"/>
      <c r="D67" s="75"/>
      <c r="E67" s="26">
        <v>8</v>
      </c>
    </row>
    <row r="68" spans="2:5" x14ac:dyDescent="0.3">
      <c r="B68" s="59" t="s">
        <v>22</v>
      </c>
      <c r="C68" s="59"/>
      <c r="D68" s="59"/>
      <c r="E68" s="26" t="s">
        <v>63</v>
      </c>
    </row>
    <row r="69" spans="2:5" x14ac:dyDescent="0.3">
      <c r="B69" s="59" t="s">
        <v>15</v>
      </c>
      <c r="C69" s="59"/>
      <c r="D69" s="59"/>
      <c r="E69" s="26" t="s">
        <v>61</v>
      </c>
    </row>
    <row r="70" spans="2:5" x14ac:dyDescent="0.3">
      <c r="B70" s="59" t="s">
        <v>23</v>
      </c>
      <c r="C70" s="59"/>
      <c r="D70" s="59"/>
      <c r="E70" s="26" t="s">
        <v>126</v>
      </c>
    </row>
    <row r="71" spans="2:5" x14ac:dyDescent="0.3">
      <c r="B71" s="60" t="s">
        <v>24</v>
      </c>
      <c r="C71" s="60"/>
      <c r="D71" s="60"/>
      <c r="E71" s="26">
        <v>5</v>
      </c>
    </row>
    <row r="72" spans="2:5" x14ac:dyDescent="0.3">
      <c r="B72" s="60" t="s">
        <v>25</v>
      </c>
      <c r="C72" s="60"/>
      <c r="D72" s="60"/>
      <c r="E72" s="26">
        <v>0</v>
      </c>
    </row>
    <row r="73" spans="2:5" x14ac:dyDescent="0.3">
      <c r="B73" s="60" t="s">
        <v>26</v>
      </c>
      <c r="C73" s="60"/>
      <c r="D73" s="60"/>
      <c r="E73" s="26">
        <v>0</v>
      </c>
    </row>
    <row r="74" spans="2:5" x14ac:dyDescent="0.3">
      <c r="B74" s="60" t="s">
        <v>27</v>
      </c>
      <c r="C74" s="60"/>
      <c r="D74" s="60"/>
      <c r="E74" s="26">
        <v>5</v>
      </c>
    </row>
    <row r="76" spans="2:5" x14ac:dyDescent="0.3">
      <c r="B76" s="99" t="s">
        <v>40</v>
      </c>
      <c r="C76" s="100"/>
      <c r="D76" s="100"/>
      <c r="E76" s="101"/>
    </row>
    <row r="77" spans="2:5" x14ac:dyDescent="0.3">
      <c r="B77" s="28" t="s">
        <v>54</v>
      </c>
      <c r="C77" s="28" t="s">
        <v>55</v>
      </c>
      <c r="D77" s="28" t="s">
        <v>56</v>
      </c>
      <c r="E77" s="28" t="s">
        <v>57</v>
      </c>
    </row>
    <row r="78" spans="2:5" x14ac:dyDescent="0.3">
      <c r="B78" s="29" t="s">
        <v>65</v>
      </c>
      <c r="C78" s="29">
        <v>223</v>
      </c>
      <c r="D78" s="29">
        <v>2005</v>
      </c>
      <c r="E78" s="29">
        <v>8</v>
      </c>
    </row>
    <row r="79" spans="2:5" x14ac:dyDescent="0.3">
      <c r="B79" s="29" t="s">
        <v>65</v>
      </c>
      <c r="C79" s="29">
        <v>80</v>
      </c>
      <c r="D79" s="29">
        <v>2008</v>
      </c>
      <c r="E79" s="29">
        <v>8</v>
      </c>
    </row>
    <row r="80" spans="2:5" x14ac:dyDescent="0.3">
      <c r="B80" s="29" t="s">
        <v>65</v>
      </c>
      <c r="C80" s="29">
        <v>161</v>
      </c>
      <c r="D80" s="29">
        <v>2016</v>
      </c>
      <c r="E80" s="29">
        <v>8</v>
      </c>
    </row>
    <row r="81" spans="2:5" x14ac:dyDescent="0.3">
      <c r="B81" s="30"/>
      <c r="C81" s="30"/>
      <c r="D81" s="30"/>
      <c r="E81" s="30"/>
    </row>
    <row r="82" spans="2:5" x14ac:dyDescent="0.3">
      <c r="B82" s="30"/>
      <c r="C82" s="30"/>
      <c r="D82" s="30"/>
      <c r="E82" s="30"/>
    </row>
    <row r="83" spans="2:5" x14ac:dyDescent="0.3">
      <c r="B83" s="30"/>
      <c r="C83" s="30"/>
      <c r="D83" s="30"/>
      <c r="E83" s="30"/>
    </row>
    <row r="84" spans="2:5" x14ac:dyDescent="0.3">
      <c r="B84" s="30"/>
      <c r="C84" s="30"/>
      <c r="D84" s="30"/>
      <c r="E84" s="30"/>
    </row>
    <row r="85" spans="2:5" x14ac:dyDescent="0.3">
      <c r="B85" s="30"/>
      <c r="C85" s="30"/>
      <c r="D85" s="30"/>
      <c r="E85" s="30"/>
    </row>
    <row r="86" spans="2:5" x14ac:dyDescent="0.3">
      <c r="B86" s="30"/>
      <c r="C86" s="30"/>
      <c r="D86" s="30"/>
      <c r="E86" s="30"/>
    </row>
    <row r="87" spans="2:5" x14ac:dyDescent="0.3">
      <c r="B87" s="30"/>
      <c r="C87" s="30"/>
      <c r="D87" s="30"/>
      <c r="E87" s="30"/>
    </row>
    <row r="89" spans="2:5" ht="15.6" x14ac:dyDescent="0.3">
      <c r="B89" s="76" t="s">
        <v>4</v>
      </c>
      <c r="C89" s="76"/>
      <c r="D89" s="76"/>
      <c r="E89" s="76"/>
    </row>
    <row r="90" spans="2:5" x14ac:dyDescent="0.3">
      <c r="B90" s="6" t="s">
        <v>47</v>
      </c>
      <c r="C90" s="7"/>
      <c r="D90" s="8"/>
      <c r="E90" s="5" t="s">
        <v>71</v>
      </c>
    </row>
    <row r="91" spans="2:5" x14ac:dyDescent="0.3">
      <c r="B91" s="87" t="s">
        <v>45</v>
      </c>
      <c r="C91" s="88"/>
      <c r="D91" s="89"/>
      <c r="E91" s="22" t="s">
        <v>66</v>
      </c>
    </row>
    <row r="92" spans="2:5" x14ac:dyDescent="0.3">
      <c r="B92" s="87" t="s">
        <v>28</v>
      </c>
      <c r="C92" s="88"/>
      <c r="D92" s="89"/>
      <c r="E92" s="26" t="s">
        <v>67</v>
      </c>
    </row>
    <row r="93" spans="2:5" x14ac:dyDescent="0.3">
      <c r="B93" s="90" t="s">
        <v>46</v>
      </c>
      <c r="C93" s="91"/>
      <c r="D93" s="92"/>
      <c r="E93" s="26" t="s">
        <v>68</v>
      </c>
    </row>
    <row r="94" spans="2:5" x14ac:dyDescent="0.3">
      <c r="B94" s="93" t="s">
        <v>29</v>
      </c>
      <c r="C94" s="94"/>
      <c r="D94" s="95"/>
      <c r="E94" s="27">
        <v>10200401</v>
      </c>
    </row>
    <row r="95" spans="2:5" x14ac:dyDescent="0.3">
      <c r="B95" s="90" t="s">
        <v>30</v>
      </c>
      <c r="C95" s="91"/>
      <c r="D95" s="92"/>
      <c r="E95" s="26" t="s">
        <v>69</v>
      </c>
    </row>
    <row r="96" spans="2:5" x14ac:dyDescent="0.3">
      <c r="B96" s="87" t="s">
        <v>3</v>
      </c>
      <c r="C96" s="88"/>
      <c r="D96" s="89"/>
      <c r="E96" s="26" t="s">
        <v>70</v>
      </c>
    </row>
    <row r="97" spans="2:5" x14ac:dyDescent="0.3">
      <c r="B97" s="87" t="s">
        <v>31</v>
      </c>
      <c r="C97" s="88"/>
      <c r="D97" s="89"/>
      <c r="E97" s="26">
        <v>1985</v>
      </c>
    </row>
    <row r="98" spans="2:5" x14ac:dyDescent="0.3">
      <c r="B98" s="87" t="s">
        <v>32</v>
      </c>
      <c r="C98" s="88"/>
      <c r="D98" s="89"/>
      <c r="E98" s="26" t="s">
        <v>64</v>
      </c>
    </row>
    <row r="99" spans="2:5" x14ac:dyDescent="0.3">
      <c r="B99" s="87" t="s">
        <v>33</v>
      </c>
      <c r="C99" s="88"/>
      <c r="D99" s="89"/>
      <c r="E99" s="26" t="s">
        <v>88</v>
      </c>
    </row>
    <row r="100" spans="2:5" x14ac:dyDescent="0.3">
      <c r="B100" s="87" t="s">
        <v>34</v>
      </c>
      <c r="C100" s="88"/>
      <c r="D100" s="89"/>
      <c r="E100" s="26" t="s">
        <v>95</v>
      </c>
    </row>
    <row r="101" spans="2:5" ht="14.4" customHeight="1" x14ac:dyDescent="0.3">
      <c r="B101" s="96" t="s">
        <v>35</v>
      </c>
      <c r="C101" s="97"/>
      <c r="D101" s="98"/>
      <c r="E101" s="26" t="s">
        <v>95</v>
      </c>
    </row>
    <row r="102" spans="2:5" x14ac:dyDescent="0.3">
      <c r="B102" s="90" t="s">
        <v>36</v>
      </c>
      <c r="C102" s="91"/>
      <c r="D102" s="92"/>
      <c r="E102" s="26" t="s">
        <v>95</v>
      </c>
    </row>
    <row r="103" spans="2:5" x14ac:dyDescent="0.3">
      <c r="B103" s="90" t="s">
        <v>37</v>
      </c>
      <c r="C103" s="91"/>
      <c r="D103" s="92"/>
      <c r="E103" s="26" t="s">
        <v>64</v>
      </c>
    </row>
    <row r="104" spans="2:5" x14ac:dyDescent="0.3">
      <c r="B104" s="90" t="s">
        <v>89</v>
      </c>
      <c r="C104" s="91"/>
      <c r="D104" s="92"/>
      <c r="E104" s="26">
        <v>12500</v>
      </c>
    </row>
    <row r="105" spans="2:5" x14ac:dyDescent="0.3">
      <c r="B105" s="90" t="s">
        <v>39</v>
      </c>
      <c r="C105" s="91"/>
      <c r="D105" s="92"/>
      <c r="E105" s="26" t="s">
        <v>90</v>
      </c>
    </row>
    <row r="106" spans="2:5" x14ac:dyDescent="0.3">
      <c r="B106" s="87" t="s">
        <v>41</v>
      </c>
      <c r="C106" s="88"/>
      <c r="D106" s="89"/>
      <c r="E106" s="26" t="s">
        <v>91</v>
      </c>
    </row>
    <row r="107" spans="2:5" x14ac:dyDescent="0.3">
      <c r="B107" s="87" t="s">
        <v>42</v>
      </c>
      <c r="C107" s="88"/>
      <c r="D107" s="89"/>
      <c r="E107" s="26" t="s">
        <v>95</v>
      </c>
    </row>
    <row r="108" spans="2:5" x14ac:dyDescent="0.3">
      <c r="B108" s="87" t="s">
        <v>43</v>
      </c>
      <c r="C108" s="88"/>
      <c r="D108" s="89"/>
      <c r="E108" s="26" t="s">
        <v>95</v>
      </c>
    </row>
    <row r="109" spans="2:5" x14ac:dyDescent="0.3">
      <c r="B109" s="87" t="s">
        <v>44</v>
      </c>
      <c r="C109" s="88"/>
      <c r="D109" s="89"/>
      <c r="E109" s="26" t="s">
        <v>95</v>
      </c>
    </row>
    <row r="110" spans="2:5" x14ac:dyDescent="0.3">
      <c r="B110" s="36"/>
      <c r="C110" s="36"/>
      <c r="D110" s="36"/>
      <c r="E110" s="37"/>
    </row>
    <row r="111" spans="2:5" x14ac:dyDescent="0.3">
      <c r="B111" s="36"/>
      <c r="C111" s="36"/>
      <c r="D111" s="36"/>
      <c r="E111" s="37"/>
    </row>
    <row r="113" spans="2:5" x14ac:dyDescent="0.3">
      <c r="B113" s="6" t="s">
        <v>47</v>
      </c>
      <c r="C113" s="7"/>
      <c r="D113" s="8"/>
      <c r="E113" s="5" t="s">
        <v>72</v>
      </c>
    </row>
    <row r="114" spans="2:5" x14ac:dyDescent="0.3">
      <c r="B114" s="87" t="s">
        <v>45</v>
      </c>
      <c r="C114" s="88"/>
      <c r="D114" s="89"/>
      <c r="E114" s="22" t="s">
        <v>66</v>
      </c>
    </row>
    <row r="115" spans="2:5" x14ac:dyDescent="0.3">
      <c r="B115" s="87" t="s">
        <v>28</v>
      </c>
      <c r="C115" s="88"/>
      <c r="D115" s="89"/>
      <c r="E115" s="26" t="s">
        <v>86</v>
      </c>
    </row>
    <row r="116" spans="2:5" x14ac:dyDescent="0.3">
      <c r="B116" s="90" t="s">
        <v>46</v>
      </c>
      <c r="C116" s="91"/>
      <c r="D116" s="92"/>
      <c r="E116" s="26" t="s">
        <v>87</v>
      </c>
    </row>
    <row r="117" spans="2:5" x14ac:dyDescent="0.3">
      <c r="B117" s="93" t="s">
        <v>29</v>
      </c>
      <c r="C117" s="94"/>
      <c r="D117" s="95"/>
      <c r="E117" s="27">
        <v>10200401</v>
      </c>
    </row>
    <row r="118" spans="2:5" x14ac:dyDescent="0.3">
      <c r="B118" s="90" t="s">
        <v>30</v>
      </c>
      <c r="C118" s="91"/>
      <c r="D118" s="92"/>
      <c r="E118" s="26" t="s">
        <v>69</v>
      </c>
    </row>
    <row r="119" spans="2:5" x14ac:dyDescent="0.3">
      <c r="B119" s="87" t="s">
        <v>3</v>
      </c>
      <c r="C119" s="88"/>
      <c r="D119" s="89"/>
      <c r="E119" s="26" t="s">
        <v>70</v>
      </c>
    </row>
    <row r="120" spans="2:5" x14ac:dyDescent="0.3">
      <c r="B120" s="87" t="s">
        <v>31</v>
      </c>
      <c r="C120" s="88"/>
      <c r="D120" s="89"/>
      <c r="E120" s="26">
        <v>1988</v>
      </c>
    </row>
    <row r="121" spans="2:5" x14ac:dyDescent="0.3">
      <c r="B121" s="87" t="s">
        <v>32</v>
      </c>
      <c r="C121" s="88"/>
      <c r="D121" s="89"/>
      <c r="E121" s="26" t="s">
        <v>64</v>
      </c>
    </row>
    <row r="122" spans="2:5" x14ac:dyDescent="0.3">
      <c r="B122" s="87" t="s">
        <v>33</v>
      </c>
      <c r="C122" s="88"/>
      <c r="D122" s="89"/>
      <c r="E122" s="26" t="s">
        <v>88</v>
      </c>
    </row>
    <row r="123" spans="2:5" x14ac:dyDescent="0.3">
      <c r="B123" s="87" t="s">
        <v>34</v>
      </c>
      <c r="C123" s="88"/>
      <c r="D123" s="89"/>
      <c r="E123" s="26" t="s">
        <v>95</v>
      </c>
    </row>
    <row r="124" spans="2:5" x14ac:dyDescent="0.3">
      <c r="B124" s="96" t="s">
        <v>35</v>
      </c>
      <c r="C124" s="97"/>
      <c r="D124" s="98"/>
      <c r="E124" s="26" t="s">
        <v>95</v>
      </c>
    </row>
    <row r="125" spans="2:5" x14ac:dyDescent="0.3">
      <c r="B125" s="90" t="s">
        <v>36</v>
      </c>
      <c r="C125" s="91"/>
      <c r="D125" s="92"/>
      <c r="E125" s="26" t="s">
        <v>95</v>
      </c>
    </row>
    <row r="126" spans="2:5" x14ac:dyDescent="0.3">
      <c r="B126" s="90" t="s">
        <v>37</v>
      </c>
      <c r="C126" s="91"/>
      <c r="D126" s="92"/>
      <c r="E126" s="26" t="s">
        <v>64</v>
      </c>
    </row>
    <row r="127" spans="2:5" x14ac:dyDescent="0.3">
      <c r="B127" s="90" t="s">
        <v>38</v>
      </c>
      <c r="C127" s="91"/>
      <c r="D127" s="92"/>
      <c r="E127" s="26">
        <v>12500</v>
      </c>
    </row>
    <row r="128" spans="2:5" x14ac:dyDescent="0.3">
      <c r="B128" s="90" t="s">
        <v>39</v>
      </c>
      <c r="C128" s="91"/>
      <c r="D128" s="92"/>
      <c r="E128" s="26" t="s">
        <v>90</v>
      </c>
    </row>
    <row r="129" spans="2:5" x14ac:dyDescent="0.3">
      <c r="B129" s="87" t="s">
        <v>41</v>
      </c>
      <c r="C129" s="88"/>
      <c r="D129" s="89"/>
      <c r="E129" s="26" t="s">
        <v>91</v>
      </c>
    </row>
    <row r="130" spans="2:5" x14ac:dyDescent="0.3">
      <c r="B130" s="87" t="s">
        <v>42</v>
      </c>
      <c r="C130" s="88"/>
      <c r="D130" s="89"/>
      <c r="E130" s="26" t="s">
        <v>95</v>
      </c>
    </row>
    <row r="131" spans="2:5" x14ac:dyDescent="0.3">
      <c r="B131" s="87" t="s">
        <v>43</v>
      </c>
      <c r="C131" s="88"/>
      <c r="D131" s="89"/>
      <c r="E131" s="26" t="s">
        <v>95</v>
      </c>
    </row>
    <row r="132" spans="2:5" x14ac:dyDescent="0.3">
      <c r="B132" s="87" t="s">
        <v>44</v>
      </c>
      <c r="C132" s="88"/>
      <c r="D132" s="89"/>
      <c r="E132" s="26" t="s">
        <v>95</v>
      </c>
    </row>
    <row r="135" spans="2:5" x14ac:dyDescent="0.3">
      <c r="E135" s="33"/>
    </row>
    <row r="136" spans="2:5" x14ac:dyDescent="0.3">
      <c r="E136" s="33"/>
    </row>
    <row r="140" spans="2:5" ht="15.6" x14ac:dyDescent="0.3">
      <c r="B140" s="76" t="s">
        <v>4</v>
      </c>
      <c r="C140" s="76"/>
      <c r="D140" s="76"/>
      <c r="E140" s="76"/>
    </row>
    <row r="141" spans="2:5" x14ac:dyDescent="0.3">
      <c r="B141" s="6" t="s">
        <v>47</v>
      </c>
      <c r="C141" s="7"/>
      <c r="D141" s="8"/>
      <c r="E141" s="5" t="s">
        <v>73</v>
      </c>
    </row>
    <row r="142" spans="2:5" x14ac:dyDescent="0.3">
      <c r="B142" s="87" t="s">
        <v>45</v>
      </c>
      <c r="C142" s="88"/>
      <c r="D142" s="89"/>
      <c r="E142" s="22" t="s">
        <v>66</v>
      </c>
    </row>
    <row r="143" spans="2:5" x14ac:dyDescent="0.3">
      <c r="B143" s="87" t="s">
        <v>28</v>
      </c>
      <c r="C143" s="88"/>
      <c r="D143" s="89"/>
      <c r="E143" s="26" t="s">
        <v>83</v>
      </c>
    </row>
    <row r="144" spans="2:5" x14ac:dyDescent="0.3">
      <c r="B144" s="90" t="s">
        <v>46</v>
      </c>
      <c r="C144" s="91"/>
      <c r="D144" s="92"/>
      <c r="E144" s="26" t="s">
        <v>84</v>
      </c>
    </row>
    <row r="145" spans="2:5" x14ac:dyDescent="0.3">
      <c r="B145" s="93" t="s">
        <v>29</v>
      </c>
      <c r="C145" s="94"/>
      <c r="D145" s="95"/>
      <c r="E145" s="27">
        <v>10200401</v>
      </c>
    </row>
    <row r="146" spans="2:5" x14ac:dyDescent="0.3">
      <c r="B146" s="90" t="s">
        <v>30</v>
      </c>
      <c r="C146" s="91"/>
      <c r="D146" s="92"/>
      <c r="E146" s="26" t="s">
        <v>85</v>
      </c>
    </row>
    <row r="147" spans="2:5" x14ac:dyDescent="0.3">
      <c r="B147" s="87" t="s">
        <v>3</v>
      </c>
      <c r="C147" s="88"/>
      <c r="D147" s="89"/>
      <c r="E147" s="26" t="s">
        <v>70</v>
      </c>
    </row>
    <row r="148" spans="2:5" x14ac:dyDescent="0.3">
      <c r="B148" s="87" t="s">
        <v>31</v>
      </c>
      <c r="C148" s="88"/>
      <c r="D148" s="89"/>
      <c r="E148" s="26">
        <v>1992</v>
      </c>
    </row>
    <row r="149" spans="2:5" x14ac:dyDescent="0.3">
      <c r="B149" s="87" t="s">
        <v>32</v>
      </c>
      <c r="C149" s="88"/>
      <c r="D149" s="89"/>
      <c r="E149" s="26" t="s">
        <v>64</v>
      </c>
    </row>
    <row r="150" spans="2:5" x14ac:dyDescent="0.3">
      <c r="B150" s="87" t="s">
        <v>33</v>
      </c>
      <c r="C150" s="88"/>
      <c r="D150" s="89"/>
      <c r="E150" s="26" t="s">
        <v>88</v>
      </c>
    </row>
    <row r="151" spans="2:5" x14ac:dyDescent="0.3">
      <c r="B151" s="87" t="s">
        <v>34</v>
      </c>
      <c r="C151" s="88"/>
      <c r="D151" s="89"/>
      <c r="E151" s="26" t="s">
        <v>95</v>
      </c>
    </row>
    <row r="152" spans="2:5" x14ac:dyDescent="0.3">
      <c r="B152" s="96" t="s">
        <v>35</v>
      </c>
      <c r="C152" s="97"/>
      <c r="D152" s="98"/>
      <c r="E152" s="26" t="s">
        <v>95</v>
      </c>
    </row>
    <row r="153" spans="2:5" x14ac:dyDescent="0.3">
      <c r="B153" s="90" t="s">
        <v>36</v>
      </c>
      <c r="C153" s="91"/>
      <c r="D153" s="92"/>
      <c r="E153" s="26" t="s">
        <v>95</v>
      </c>
    </row>
    <row r="154" spans="2:5" x14ac:dyDescent="0.3">
      <c r="B154" s="90" t="s">
        <v>37</v>
      </c>
      <c r="C154" s="91"/>
      <c r="D154" s="92"/>
      <c r="E154" s="26" t="s">
        <v>64</v>
      </c>
    </row>
    <row r="155" spans="2:5" x14ac:dyDescent="0.3">
      <c r="B155" s="90" t="s">
        <v>38</v>
      </c>
      <c r="C155" s="91"/>
      <c r="D155" s="92"/>
      <c r="E155" s="26">
        <v>23000</v>
      </c>
    </row>
    <row r="156" spans="2:5" x14ac:dyDescent="0.3">
      <c r="B156" s="90" t="s">
        <v>39</v>
      </c>
      <c r="C156" s="91"/>
      <c r="D156" s="92"/>
      <c r="E156" s="26" t="s">
        <v>90</v>
      </c>
    </row>
    <row r="157" spans="2:5" x14ac:dyDescent="0.3">
      <c r="B157" s="87" t="s">
        <v>41</v>
      </c>
      <c r="C157" s="88"/>
      <c r="D157" s="89"/>
      <c r="E157" s="26" t="s">
        <v>92</v>
      </c>
    </row>
    <row r="158" spans="2:5" x14ac:dyDescent="0.3">
      <c r="B158" s="87" t="s">
        <v>42</v>
      </c>
      <c r="C158" s="88"/>
      <c r="D158" s="89"/>
      <c r="E158" s="26" t="s">
        <v>94</v>
      </c>
    </row>
    <row r="159" spans="2:5" x14ac:dyDescent="0.3">
      <c r="B159" s="87" t="s">
        <v>43</v>
      </c>
      <c r="C159" s="88"/>
      <c r="D159" s="89"/>
      <c r="E159" s="26" t="s">
        <v>95</v>
      </c>
    </row>
    <row r="160" spans="2:5" x14ac:dyDescent="0.3">
      <c r="B160" s="87" t="s">
        <v>44</v>
      </c>
      <c r="C160" s="88"/>
      <c r="D160" s="89"/>
      <c r="E160" s="26" t="s">
        <v>95</v>
      </c>
    </row>
    <row r="163" spans="2:5" ht="15.6" x14ac:dyDescent="0.3">
      <c r="B163" s="76"/>
      <c r="C163" s="76"/>
      <c r="D163" s="76"/>
      <c r="E163" s="76"/>
    </row>
    <row r="164" spans="2:5" x14ac:dyDescent="0.3">
      <c r="B164" s="6" t="s">
        <v>47</v>
      </c>
      <c r="C164" s="7"/>
      <c r="D164" s="8"/>
      <c r="E164" s="5" t="s">
        <v>74</v>
      </c>
    </row>
    <row r="165" spans="2:5" x14ac:dyDescent="0.3">
      <c r="B165" s="87" t="s">
        <v>45</v>
      </c>
      <c r="C165" s="88"/>
      <c r="D165" s="89"/>
      <c r="E165" s="22" t="s">
        <v>66</v>
      </c>
    </row>
    <row r="166" spans="2:5" x14ac:dyDescent="0.3">
      <c r="B166" s="87" t="s">
        <v>28</v>
      </c>
      <c r="C166" s="88"/>
      <c r="D166" s="89"/>
      <c r="E166" s="26" t="s">
        <v>79</v>
      </c>
    </row>
    <row r="167" spans="2:5" x14ac:dyDescent="0.3">
      <c r="B167" s="90" t="s">
        <v>46</v>
      </c>
      <c r="C167" s="91"/>
      <c r="D167" s="92"/>
      <c r="E167" s="26" t="s">
        <v>80</v>
      </c>
    </row>
    <row r="168" spans="2:5" x14ac:dyDescent="0.3">
      <c r="B168" s="93" t="s">
        <v>29</v>
      </c>
      <c r="C168" s="94"/>
      <c r="D168" s="95"/>
      <c r="E168" s="27">
        <v>10200401</v>
      </c>
    </row>
    <row r="169" spans="2:5" x14ac:dyDescent="0.3">
      <c r="B169" s="90" t="s">
        <v>30</v>
      </c>
      <c r="C169" s="91"/>
      <c r="D169" s="92"/>
      <c r="E169" s="26" t="s">
        <v>81</v>
      </c>
    </row>
    <row r="170" spans="2:5" x14ac:dyDescent="0.3">
      <c r="B170" s="87" t="s">
        <v>3</v>
      </c>
      <c r="C170" s="88"/>
      <c r="D170" s="89"/>
      <c r="E170" s="26" t="s">
        <v>82</v>
      </c>
    </row>
    <row r="171" spans="2:5" x14ac:dyDescent="0.3">
      <c r="B171" s="87" t="s">
        <v>31</v>
      </c>
      <c r="C171" s="88"/>
      <c r="D171" s="89"/>
      <c r="E171" s="26">
        <v>2015</v>
      </c>
    </row>
    <row r="172" spans="2:5" x14ac:dyDescent="0.3">
      <c r="B172" s="87" t="s">
        <v>32</v>
      </c>
      <c r="C172" s="88"/>
      <c r="D172" s="89"/>
      <c r="E172" s="26" t="s">
        <v>64</v>
      </c>
    </row>
    <row r="173" spans="2:5" x14ac:dyDescent="0.3">
      <c r="B173" s="87" t="s">
        <v>33</v>
      </c>
      <c r="C173" s="88"/>
      <c r="D173" s="89"/>
      <c r="E173" s="26" t="s">
        <v>88</v>
      </c>
    </row>
    <row r="174" spans="2:5" x14ac:dyDescent="0.3">
      <c r="B174" s="87" t="s">
        <v>34</v>
      </c>
      <c r="C174" s="88"/>
      <c r="D174" s="89"/>
      <c r="E174" s="26" t="s">
        <v>95</v>
      </c>
    </row>
    <row r="175" spans="2:5" x14ac:dyDescent="0.3">
      <c r="B175" s="96" t="s">
        <v>35</v>
      </c>
      <c r="C175" s="97"/>
      <c r="D175" s="98"/>
      <c r="E175" s="26" t="s">
        <v>95</v>
      </c>
    </row>
    <row r="176" spans="2:5" x14ac:dyDescent="0.3">
      <c r="B176" s="90" t="s">
        <v>36</v>
      </c>
      <c r="C176" s="91"/>
      <c r="D176" s="92"/>
      <c r="E176" s="26" t="s">
        <v>95</v>
      </c>
    </row>
    <row r="177" spans="2:5" x14ac:dyDescent="0.3">
      <c r="B177" s="90" t="s">
        <v>37</v>
      </c>
      <c r="C177" s="91"/>
      <c r="D177" s="92"/>
      <c r="E177" s="26" t="s">
        <v>64</v>
      </c>
    </row>
    <row r="178" spans="2:5" x14ac:dyDescent="0.3">
      <c r="B178" s="90" t="s">
        <v>38</v>
      </c>
      <c r="C178" s="91"/>
      <c r="D178" s="92"/>
      <c r="E178" s="26">
        <v>23469</v>
      </c>
    </row>
    <row r="179" spans="2:5" x14ac:dyDescent="0.3">
      <c r="B179" s="90" t="s">
        <v>39</v>
      </c>
      <c r="C179" s="91"/>
      <c r="D179" s="92"/>
      <c r="E179" s="26" t="s">
        <v>90</v>
      </c>
    </row>
    <row r="180" spans="2:5" x14ac:dyDescent="0.3">
      <c r="B180" s="87" t="s">
        <v>41</v>
      </c>
      <c r="C180" s="88"/>
      <c r="D180" s="89"/>
      <c r="E180" s="26" t="s">
        <v>91</v>
      </c>
    </row>
    <row r="181" spans="2:5" x14ac:dyDescent="0.3">
      <c r="B181" s="87" t="s">
        <v>42</v>
      </c>
      <c r="C181" s="88"/>
      <c r="D181" s="89"/>
      <c r="E181" s="26" t="s">
        <v>95</v>
      </c>
    </row>
    <row r="182" spans="2:5" x14ac:dyDescent="0.3">
      <c r="B182" s="87" t="s">
        <v>43</v>
      </c>
      <c r="C182" s="88"/>
      <c r="D182" s="89"/>
      <c r="E182" s="26" t="s">
        <v>95</v>
      </c>
    </row>
    <row r="183" spans="2:5" x14ac:dyDescent="0.3">
      <c r="B183" s="87" t="s">
        <v>44</v>
      </c>
      <c r="C183" s="88"/>
      <c r="D183" s="89"/>
      <c r="E183" s="26" t="s">
        <v>95</v>
      </c>
    </row>
    <row r="184" spans="2:5" x14ac:dyDescent="0.3">
      <c r="B184" s="36"/>
      <c r="C184" s="36"/>
      <c r="D184" s="36"/>
      <c r="E184" s="37"/>
    </row>
    <row r="185" spans="2:5" x14ac:dyDescent="0.3">
      <c r="B185" s="36"/>
      <c r="C185" s="36"/>
      <c r="D185" s="36"/>
      <c r="E185" s="37"/>
    </row>
    <row r="186" spans="2:5" x14ac:dyDescent="0.3">
      <c r="B186" s="36"/>
      <c r="C186" s="36"/>
      <c r="D186" s="36"/>
      <c r="E186" s="37"/>
    </row>
    <row r="187" spans="2:5" x14ac:dyDescent="0.3">
      <c r="B187" s="36"/>
      <c r="C187" s="36"/>
      <c r="D187" s="36"/>
      <c r="E187" s="37"/>
    </row>
    <row r="188" spans="2:5" x14ac:dyDescent="0.3">
      <c r="B188" s="36"/>
      <c r="C188" s="36"/>
      <c r="D188" s="36"/>
      <c r="E188" s="37"/>
    </row>
    <row r="189" spans="2:5" x14ac:dyDescent="0.3">
      <c r="B189" s="36"/>
      <c r="C189" s="36"/>
      <c r="D189" s="36"/>
      <c r="E189" s="37"/>
    </row>
    <row r="190" spans="2:5" x14ac:dyDescent="0.3">
      <c r="B190" s="36"/>
      <c r="C190" s="36"/>
      <c r="D190" s="36"/>
      <c r="E190" s="37"/>
    </row>
    <row r="191" spans="2:5" ht="15.6" x14ac:dyDescent="0.3">
      <c r="B191" s="76" t="s">
        <v>4</v>
      </c>
      <c r="C191" s="76"/>
      <c r="D191" s="76"/>
      <c r="E191" s="76"/>
    </row>
    <row r="192" spans="2:5" x14ac:dyDescent="0.3">
      <c r="B192" s="6" t="s">
        <v>47</v>
      </c>
      <c r="C192" s="7"/>
      <c r="D192" s="8"/>
      <c r="E192" s="5" t="s">
        <v>75</v>
      </c>
    </row>
    <row r="193" spans="2:5" x14ac:dyDescent="0.3">
      <c r="B193" s="87" t="s">
        <v>45</v>
      </c>
      <c r="C193" s="88"/>
      <c r="D193" s="89"/>
      <c r="E193" s="22" t="s">
        <v>66</v>
      </c>
    </row>
    <row r="194" spans="2:5" x14ac:dyDescent="0.3">
      <c r="B194" s="87" t="s">
        <v>28</v>
      </c>
      <c r="C194" s="88"/>
      <c r="D194" s="89"/>
      <c r="E194" s="26" t="s">
        <v>76</v>
      </c>
    </row>
    <row r="195" spans="2:5" x14ac:dyDescent="0.3">
      <c r="B195" s="90" t="s">
        <v>46</v>
      </c>
      <c r="C195" s="91"/>
      <c r="D195" s="92"/>
      <c r="E195" s="26" t="s">
        <v>77</v>
      </c>
    </row>
    <row r="196" spans="2:5" x14ac:dyDescent="0.3">
      <c r="B196" s="93" t="s">
        <v>29</v>
      </c>
      <c r="C196" s="94"/>
      <c r="D196" s="95"/>
      <c r="E196" s="27">
        <v>10200401</v>
      </c>
    </row>
    <row r="197" spans="2:5" x14ac:dyDescent="0.3">
      <c r="B197" s="90" t="s">
        <v>30</v>
      </c>
      <c r="C197" s="91"/>
      <c r="D197" s="92"/>
      <c r="E197" s="31" t="s">
        <v>78</v>
      </c>
    </row>
    <row r="198" spans="2:5" x14ac:dyDescent="0.3">
      <c r="B198" s="87" t="s">
        <v>3</v>
      </c>
      <c r="C198" s="88"/>
      <c r="D198" s="89"/>
      <c r="E198" s="26" t="s">
        <v>70</v>
      </c>
    </row>
    <row r="199" spans="2:5" x14ac:dyDescent="0.3">
      <c r="B199" s="87" t="s">
        <v>31</v>
      </c>
      <c r="C199" s="88"/>
      <c r="D199" s="89"/>
      <c r="E199" s="26">
        <v>2000</v>
      </c>
    </row>
    <row r="200" spans="2:5" x14ac:dyDescent="0.3">
      <c r="B200" s="87" t="s">
        <v>32</v>
      </c>
      <c r="C200" s="88"/>
      <c r="D200" s="89"/>
      <c r="E200" s="26" t="s">
        <v>64</v>
      </c>
    </row>
    <row r="201" spans="2:5" x14ac:dyDescent="0.3">
      <c r="B201" s="87" t="s">
        <v>33</v>
      </c>
      <c r="C201" s="88"/>
      <c r="D201" s="89"/>
      <c r="E201" s="26" t="s">
        <v>88</v>
      </c>
    </row>
    <row r="202" spans="2:5" x14ac:dyDescent="0.3">
      <c r="B202" s="87" t="s">
        <v>34</v>
      </c>
      <c r="C202" s="88"/>
      <c r="D202" s="89"/>
      <c r="E202" s="26" t="s">
        <v>95</v>
      </c>
    </row>
    <row r="203" spans="2:5" x14ac:dyDescent="0.3">
      <c r="B203" s="96" t="s">
        <v>35</v>
      </c>
      <c r="C203" s="97"/>
      <c r="D203" s="98"/>
      <c r="E203" s="26" t="s">
        <v>95</v>
      </c>
    </row>
    <row r="204" spans="2:5" x14ac:dyDescent="0.3">
      <c r="B204" s="90" t="s">
        <v>36</v>
      </c>
      <c r="C204" s="91"/>
      <c r="D204" s="92"/>
      <c r="E204" s="26" t="s">
        <v>95</v>
      </c>
    </row>
    <row r="205" spans="2:5" x14ac:dyDescent="0.3">
      <c r="B205" s="90" t="s">
        <v>37</v>
      </c>
      <c r="C205" s="91"/>
      <c r="D205" s="92"/>
      <c r="E205" s="26" t="s">
        <v>64</v>
      </c>
    </row>
    <row r="206" spans="2:5" x14ac:dyDescent="0.3">
      <c r="B206" s="90" t="s">
        <v>38</v>
      </c>
      <c r="C206" s="91"/>
      <c r="D206" s="92"/>
      <c r="E206" s="26">
        <v>20000</v>
      </c>
    </row>
    <row r="207" spans="2:5" x14ac:dyDescent="0.3">
      <c r="B207" s="90" t="s">
        <v>39</v>
      </c>
      <c r="C207" s="91"/>
      <c r="D207" s="92"/>
      <c r="E207" s="26" t="s">
        <v>93</v>
      </c>
    </row>
    <row r="208" spans="2:5" x14ac:dyDescent="0.3">
      <c r="B208" s="87" t="s">
        <v>41</v>
      </c>
      <c r="C208" s="88"/>
      <c r="D208" s="89"/>
      <c r="E208" s="26" t="s">
        <v>92</v>
      </c>
    </row>
    <row r="209" spans="2:5" x14ac:dyDescent="0.3">
      <c r="B209" s="87" t="s">
        <v>42</v>
      </c>
      <c r="C209" s="88"/>
      <c r="D209" s="89"/>
      <c r="E209" s="26" t="s">
        <v>94</v>
      </c>
    </row>
    <row r="210" spans="2:5" x14ac:dyDescent="0.3">
      <c r="B210" s="87" t="s">
        <v>43</v>
      </c>
      <c r="C210" s="88"/>
      <c r="D210" s="89"/>
      <c r="E210" s="26" t="s">
        <v>95</v>
      </c>
    </row>
    <row r="211" spans="2:5" x14ac:dyDescent="0.3">
      <c r="B211" s="87" t="s">
        <v>44</v>
      </c>
      <c r="C211" s="88"/>
      <c r="D211" s="89"/>
      <c r="E211" s="26" t="s">
        <v>95</v>
      </c>
    </row>
  </sheetData>
  <mergeCells count="129">
    <mergeCell ref="B76:E76"/>
    <mergeCell ref="B211:D211"/>
    <mergeCell ref="B206:D206"/>
    <mergeCell ref="B207:D207"/>
    <mergeCell ref="B208:D208"/>
    <mergeCell ref="B209:D209"/>
    <mergeCell ref="B210:D210"/>
    <mergeCell ref="B200:D200"/>
    <mergeCell ref="B201:D201"/>
    <mergeCell ref="B202:D202"/>
    <mergeCell ref="B203:D203"/>
    <mergeCell ref="B204:D204"/>
    <mergeCell ref="B205:D205"/>
    <mergeCell ref="B194:D194"/>
    <mergeCell ref="B195:D195"/>
    <mergeCell ref="B196:D196"/>
    <mergeCell ref="B197:D197"/>
    <mergeCell ref="B198:D198"/>
    <mergeCell ref="B199:D199"/>
    <mergeCell ref="B180:D180"/>
    <mergeCell ref="B181:D181"/>
    <mergeCell ref="B182:D182"/>
    <mergeCell ref="B183:D183"/>
    <mergeCell ref="B193:D193"/>
    <mergeCell ref="B191:E191"/>
    <mergeCell ref="B160:D160"/>
    <mergeCell ref="B163:E163"/>
    <mergeCell ref="B165:D165"/>
    <mergeCell ref="B166:D166"/>
    <mergeCell ref="B167:D167"/>
    <mergeCell ref="B154:D154"/>
    <mergeCell ref="B155:D155"/>
    <mergeCell ref="B156:D156"/>
    <mergeCell ref="B157:D157"/>
    <mergeCell ref="B158:D158"/>
    <mergeCell ref="B174:D174"/>
    <mergeCell ref="B175:D175"/>
    <mergeCell ref="B176:D176"/>
    <mergeCell ref="B177:D177"/>
    <mergeCell ref="B178:D178"/>
    <mergeCell ref="B179:D179"/>
    <mergeCell ref="B168:D168"/>
    <mergeCell ref="B169:D169"/>
    <mergeCell ref="B170:D170"/>
    <mergeCell ref="B171:D171"/>
    <mergeCell ref="B172:D172"/>
    <mergeCell ref="B173:D173"/>
    <mergeCell ref="B152:D152"/>
    <mergeCell ref="B153:D153"/>
    <mergeCell ref="B142:D142"/>
    <mergeCell ref="B143:D143"/>
    <mergeCell ref="B144:D144"/>
    <mergeCell ref="B145:D145"/>
    <mergeCell ref="B146:D146"/>
    <mergeCell ref="B147:D147"/>
    <mergeCell ref="B159:D159"/>
    <mergeCell ref="B129:D129"/>
    <mergeCell ref="B130:D130"/>
    <mergeCell ref="B131:D131"/>
    <mergeCell ref="B140:E140"/>
    <mergeCell ref="B132:D132"/>
    <mergeCell ref="B148:D148"/>
    <mergeCell ref="B149:D149"/>
    <mergeCell ref="B150:D150"/>
    <mergeCell ref="B151:D151"/>
    <mergeCell ref="B124:D124"/>
    <mergeCell ref="B125:D125"/>
    <mergeCell ref="B126:D126"/>
    <mergeCell ref="B127:D127"/>
    <mergeCell ref="B128:D128"/>
    <mergeCell ref="B118:D118"/>
    <mergeCell ref="B119:D119"/>
    <mergeCell ref="B120:D120"/>
    <mergeCell ref="B121:D121"/>
    <mergeCell ref="B122:D122"/>
    <mergeCell ref="B123:D123"/>
    <mergeCell ref="B89:E89"/>
    <mergeCell ref="B114:D114"/>
    <mergeCell ref="B115:D115"/>
    <mergeCell ref="B116:D116"/>
    <mergeCell ref="B117:D117"/>
    <mergeCell ref="B109:D109"/>
    <mergeCell ref="B97:D97"/>
    <mergeCell ref="B101:D101"/>
    <mergeCell ref="B100:D100"/>
    <mergeCell ref="B99:D99"/>
    <mergeCell ref="B98:D98"/>
    <mergeCell ref="B103:D103"/>
    <mergeCell ref="B104:D104"/>
    <mergeCell ref="B105:D105"/>
    <mergeCell ref="B102:D102"/>
    <mergeCell ref="B91:D91"/>
    <mergeCell ref="B106:D106"/>
    <mergeCell ref="B107:D107"/>
    <mergeCell ref="B108:D108"/>
    <mergeCell ref="B92:D92"/>
    <mergeCell ref="B93:D93"/>
    <mergeCell ref="B96:D96"/>
    <mergeCell ref="B95:D95"/>
    <mergeCell ref="B94:D94"/>
    <mergeCell ref="B20:E20"/>
    <mergeCell ref="B21:E21"/>
    <mergeCell ref="B42:E43"/>
    <mergeCell ref="B22:E22"/>
    <mergeCell ref="B23:E23"/>
    <mergeCell ref="B41:E41"/>
    <mergeCell ref="B56:D56"/>
    <mergeCell ref="B57:D57"/>
    <mergeCell ref="B58:D58"/>
    <mergeCell ref="C27:D27"/>
    <mergeCell ref="B59:D59"/>
    <mergeCell ref="B60:D60"/>
    <mergeCell ref="B53:E53"/>
    <mergeCell ref="B54:E54"/>
    <mergeCell ref="B45:E52"/>
    <mergeCell ref="B44:E44"/>
    <mergeCell ref="B62:E62"/>
    <mergeCell ref="B63:D63"/>
    <mergeCell ref="B74:D74"/>
    <mergeCell ref="B73:D73"/>
    <mergeCell ref="B72:D72"/>
    <mergeCell ref="B68:D68"/>
    <mergeCell ref="B66:D66"/>
    <mergeCell ref="B65:D65"/>
    <mergeCell ref="B64:D64"/>
    <mergeCell ref="B67:D67"/>
    <mergeCell ref="B69:D69"/>
    <mergeCell ref="B70:D70"/>
    <mergeCell ref="B71:D71"/>
  </mergeCells>
  <pageMargins left="0.7" right="0.7" top="0.75" bottom="0.75" header="0.3" footer="0.3"/>
  <pageSetup scale="91" orientation="portrait" verticalDpi="0" r:id="rId1"/>
  <headerFooter differentFirst="1">
    <oddHeader>&amp;L&amp;G&amp;C
Expediente: DFZ-2016-4871-VIII-LEY-EI&amp;R&amp;G</oddHeader>
    <oddFooter>&amp;R&amp;P</oddFooter>
    <firstHeader>&amp;C&amp;G</firstHeader>
  </headerFooter>
  <colBreaks count="1" manualBreakCount="1">
    <brk id="6" max="1048575" man="1"/>
  </col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6"/>
  <sheetViews>
    <sheetView view="pageLayout" zoomScaleNormal="100" workbookViewId="0">
      <selection activeCell="C4" sqref="C4"/>
    </sheetView>
  </sheetViews>
  <sheetFormatPr baseColWidth="10" defaultColWidth="11.44140625" defaultRowHeight="14.4" x14ac:dyDescent="0.3"/>
  <cols>
    <col min="1" max="1" width="3.44140625" style="38" customWidth="1"/>
    <col min="2" max="3" width="11.44140625" style="38"/>
    <col min="4" max="4" width="17.6640625" style="38" customWidth="1"/>
    <col min="5" max="9" width="6.5546875" style="41" customWidth="1"/>
    <col min="10" max="10" width="11.44140625" style="38" customWidth="1"/>
    <col min="11" max="16384" width="11.44140625" style="38"/>
  </cols>
  <sheetData>
    <row r="3" spans="2:10" x14ac:dyDescent="0.3">
      <c r="C3" s="102" t="str">
        <f>Datos!C27</f>
        <v>Expediente: DFZ-2016-4871-VIII-LEY-EI</v>
      </c>
      <c r="D3" s="102"/>
      <c r="E3" s="102"/>
      <c r="F3" s="102"/>
      <c r="G3" s="102"/>
      <c r="H3" s="102"/>
      <c r="I3" s="102"/>
    </row>
    <row r="6" spans="2:10" ht="15.6" x14ac:dyDescent="0.3">
      <c r="B6" s="103" t="s">
        <v>4</v>
      </c>
      <c r="C6" s="103"/>
      <c r="D6" s="103"/>
      <c r="E6" s="103"/>
      <c r="F6" s="103"/>
      <c r="G6" s="103"/>
      <c r="H6" s="103"/>
      <c r="I6" s="103"/>
      <c r="J6" s="103"/>
    </row>
    <row r="7" spans="2:10" x14ac:dyDescent="0.3">
      <c r="B7" s="104"/>
      <c r="C7" s="104"/>
      <c r="D7" s="104"/>
      <c r="E7" s="104"/>
    </row>
    <row r="8" spans="2:10" ht="20.399999999999999" x14ac:dyDescent="0.3">
      <c r="B8" s="105" t="s">
        <v>48</v>
      </c>
      <c r="C8" s="105"/>
      <c r="D8" s="105"/>
      <c r="E8" s="12" t="s">
        <v>49</v>
      </c>
      <c r="F8" s="12" t="s">
        <v>1</v>
      </c>
      <c r="G8" s="12" t="s">
        <v>2</v>
      </c>
      <c r="H8" s="12" t="s">
        <v>0</v>
      </c>
      <c r="I8" s="44" t="s">
        <v>50</v>
      </c>
      <c r="J8" s="39"/>
    </row>
    <row r="9" spans="2:10" x14ac:dyDescent="0.3">
      <c r="B9" s="35" t="s">
        <v>67</v>
      </c>
      <c r="C9" s="35" t="s">
        <v>68</v>
      </c>
      <c r="D9" s="40" t="s">
        <v>33</v>
      </c>
      <c r="E9" s="42">
        <v>10</v>
      </c>
      <c r="F9" s="43">
        <v>10</v>
      </c>
      <c r="G9" s="43">
        <v>10</v>
      </c>
      <c r="H9" s="43">
        <v>10</v>
      </c>
      <c r="I9" s="43" t="s">
        <v>125</v>
      </c>
      <c r="J9" s="39"/>
    </row>
    <row r="10" spans="2:10" x14ac:dyDescent="0.3">
      <c r="B10" s="35" t="s">
        <v>86</v>
      </c>
      <c r="C10" s="35" t="s">
        <v>87</v>
      </c>
      <c r="D10" s="40" t="s">
        <v>33</v>
      </c>
      <c r="E10" s="42">
        <v>10</v>
      </c>
      <c r="F10" s="43">
        <v>10</v>
      </c>
      <c r="G10" s="43">
        <v>10</v>
      </c>
      <c r="H10" s="43">
        <v>10</v>
      </c>
      <c r="I10" s="43" t="s">
        <v>125</v>
      </c>
    </row>
    <row r="11" spans="2:10" x14ac:dyDescent="0.3">
      <c r="B11" s="35" t="s">
        <v>83</v>
      </c>
      <c r="C11" s="35" t="s">
        <v>84</v>
      </c>
      <c r="D11" s="40" t="s">
        <v>33</v>
      </c>
      <c r="E11" s="42">
        <v>10</v>
      </c>
      <c r="F11" s="43">
        <v>10</v>
      </c>
      <c r="G11" s="43">
        <v>10</v>
      </c>
      <c r="H11" s="43">
        <v>10</v>
      </c>
      <c r="I11" s="43" t="s">
        <v>125</v>
      </c>
    </row>
    <row r="12" spans="2:10" x14ac:dyDescent="0.3">
      <c r="B12" s="22" t="s">
        <v>79</v>
      </c>
      <c r="C12" s="22" t="s">
        <v>80</v>
      </c>
      <c r="D12" s="40" t="s">
        <v>33</v>
      </c>
      <c r="E12" s="42">
        <v>10</v>
      </c>
      <c r="F12" s="43">
        <v>10</v>
      </c>
      <c r="G12" s="43">
        <v>10</v>
      </c>
      <c r="H12" s="43">
        <v>10</v>
      </c>
      <c r="I12" s="43" t="s">
        <v>125</v>
      </c>
    </row>
    <row r="13" spans="2:10" x14ac:dyDescent="0.3">
      <c r="B13" s="22" t="s">
        <v>76</v>
      </c>
      <c r="C13" s="22" t="s">
        <v>77</v>
      </c>
      <c r="D13" s="40" t="s">
        <v>33</v>
      </c>
      <c r="E13" s="42">
        <v>10</v>
      </c>
      <c r="F13" s="43">
        <v>10</v>
      </c>
      <c r="G13" s="43">
        <v>10</v>
      </c>
      <c r="H13" s="43">
        <v>10</v>
      </c>
      <c r="I13" s="43" t="s">
        <v>125</v>
      </c>
    </row>
    <row r="21" ht="14.4" customHeight="1" x14ac:dyDescent="0.3"/>
    <row r="26" ht="14.4" customHeight="1" x14ac:dyDescent="0.3"/>
  </sheetData>
  <mergeCells count="4">
    <mergeCell ref="C3:I3"/>
    <mergeCell ref="B6:J6"/>
    <mergeCell ref="B7:E7"/>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23"/>
  <sheetViews>
    <sheetView showGridLines="0" view="pageLayout" topLeftCell="A164" zoomScale="80" zoomScaleNormal="40" zoomScalePageLayoutView="80" workbookViewId="0">
      <selection activeCell="G11" sqref="G11"/>
    </sheetView>
  </sheetViews>
  <sheetFormatPr baseColWidth="10" defaultColWidth="11.5546875" defaultRowHeight="10.199999999999999" x14ac:dyDescent="0.2"/>
  <cols>
    <col min="1" max="1" width="8.6640625" style="10" customWidth="1"/>
    <col min="2" max="2" width="31.33203125" style="10" customWidth="1"/>
    <col min="3" max="3" width="35.88671875" style="10" customWidth="1"/>
    <col min="4" max="4" width="28.44140625" style="10" customWidth="1"/>
    <col min="5" max="8" width="11.6640625" style="10" customWidth="1"/>
    <col min="9" max="9" width="6.33203125" style="10" customWidth="1"/>
    <col min="10" max="10" width="8.6640625" style="10" customWidth="1"/>
    <col min="11" max="13" width="11.5546875" style="10" customWidth="1"/>
    <col min="14" max="16384" width="11.5546875" style="10"/>
  </cols>
  <sheetData>
    <row r="1" spans="2:8" x14ac:dyDescent="0.2">
      <c r="B1" s="39"/>
      <c r="D1" s="39"/>
      <c r="E1" s="39"/>
      <c r="F1" s="39"/>
      <c r="G1" s="39"/>
      <c r="H1" s="39"/>
    </row>
    <row r="2" spans="2:8" x14ac:dyDescent="0.2">
      <c r="B2" s="39"/>
      <c r="C2" s="39"/>
      <c r="D2" s="39"/>
      <c r="E2" s="39"/>
      <c r="F2" s="45"/>
      <c r="G2" s="45"/>
      <c r="H2" s="45"/>
    </row>
    <row r="3" spans="2:8" x14ac:dyDescent="0.2">
      <c r="B3" s="39"/>
      <c r="C3" s="39"/>
      <c r="D3" s="39"/>
      <c r="E3" s="39"/>
      <c r="F3" s="46"/>
      <c r="G3" s="45"/>
      <c r="H3" s="45"/>
    </row>
    <row r="4" spans="2:8" x14ac:dyDescent="0.2">
      <c r="B4" s="39"/>
      <c r="C4" s="39"/>
      <c r="D4" s="39"/>
      <c r="E4" s="39"/>
      <c r="F4" s="45"/>
      <c r="G4" s="45"/>
      <c r="H4" s="45"/>
    </row>
    <row r="5" spans="2:8" x14ac:dyDescent="0.2">
      <c r="B5" s="39"/>
      <c r="C5" s="39"/>
      <c r="D5" s="39"/>
      <c r="E5" s="39"/>
      <c r="F5" s="45"/>
      <c r="G5" s="45"/>
      <c r="H5" s="45"/>
    </row>
    <row r="6" spans="2:8" x14ac:dyDescent="0.2">
      <c r="B6" s="39"/>
      <c r="C6" s="39"/>
      <c r="D6" s="39"/>
      <c r="E6" s="39"/>
      <c r="F6" s="45"/>
      <c r="G6" s="45"/>
      <c r="H6" s="45"/>
    </row>
    <row r="7" spans="2:8" x14ac:dyDescent="0.2">
      <c r="B7" s="39"/>
      <c r="C7" s="39"/>
      <c r="D7" s="39"/>
      <c r="E7" s="39"/>
      <c r="F7" s="45"/>
      <c r="G7" s="45"/>
      <c r="H7" s="45"/>
    </row>
    <row r="8" spans="2:8" x14ac:dyDescent="0.2">
      <c r="B8" s="127" t="s">
        <v>124</v>
      </c>
      <c r="C8" s="127"/>
      <c r="D8" s="127"/>
      <c r="E8" s="127"/>
      <c r="F8" s="47"/>
      <c r="G8" s="47"/>
      <c r="H8" s="45"/>
    </row>
    <row r="9" spans="2:8" ht="10.8" thickBot="1" x14ac:dyDescent="0.25">
      <c r="B9" s="48"/>
      <c r="C9" s="48"/>
      <c r="D9" s="47"/>
      <c r="E9" s="47"/>
      <c r="F9" s="47"/>
      <c r="G9" s="47"/>
      <c r="H9" s="45"/>
    </row>
    <row r="10" spans="2:8" ht="10.8" thickBot="1" x14ac:dyDescent="0.25">
      <c r="B10" s="128" t="str">
        <f>[2]CUANTIFICACIÓN!B7</f>
        <v>Caldera N°1</v>
      </c>
      <c r="C10" s="129"/>
      <c r="D10" s="130"/>
      <c r="E10" s="47"/>
      <c r="F10" s="47"/>
      <c r="G10" s="47"/>
      <c r="H10" s="45"/>
    </row>
    <row r="11" spans="2:8" x14ac:dyDescent="0.2">
      <c r="B11" s="49"/>
    </row>
    <row r="12" spans="2:8" ht="58.5" customHeight="1" x14ac:dyDescent="0.2">
      <c r="B12" s="50" t="s">
        <v>96</v>
      </c>
      <c r="C12" s="109" t="s">
        <v>97</v>
      </c>
      <c r="D12" s="110"/>
    </row>
    <row r="13" spans="2:8" ht="40.950000000000003" customHeight="1" x14ac:dyDescent="0.2">
      <c r="B13" s="50" t="s">
        <v>98</v>
      </c>
      <c r="C13" s="109" t="s">
        <v>99</v>
      </c>
      <c r="D13" s="110"/>
    </row>
    <row r="14" spans="2:8" x14ac:dyDescent="0.2">
      <c r="B14" s="121" t="s">
        <v>100</v>
      </c>
      <c r="C14" s="51" t="s">
        <v>101</v>
      </c>
      <c r="D14" s="11" t="s">
        <v>64</v>
      </c>
    </row>
    <row r="15" spans="2:8" x14ac:dyDescent="0.2">
      <c r="B15" s="122"/>
      <c r="C15" s="51" t="s">
        <v>102</v>
      </c>
      <c r="D15" s="11" t="s">
        <v>64</v>
      </c>
    </row>
    <row r="16" spans="2:8" x14ac:dyDescent="0.2">
      <c r="B16" s="122"/>
      <c r="C16" s="51" t="s">
        <v>103</v>
      </c>
      <c r="D16" s="11" t="s">
        <v>64</v>
      </c>
    </row>
    <row r="17" spans="1:8" x14ac:dyDescent="0.2">
      <c r="B17" s="122"/>
      <c r="C17" s="51" t="s">
        <v>104</v>
      </c>
      <c r="D17" s="11" t="s">
        <v>64</v>
      </c>
    </row>
    <row r="18" spans="1:8" x14ac:dyDescent="0.2">
      <c r="B18" s="122"/>
      <c r="C18" s="51" t="s">
        <v>105</v>
      </c>
      <c r="D18" s="11" t="s">
        <v>64</v>
      </c>
    </row>
    <row r="19" spans="1:8" x14ac:dyDescent="0.2">
      <c r="B19" s="123"/>
      <c r="C19" s="51" t="s">
        <v>106</v>
      </c>
      <c r="D19" s="11" t="s">
        <v>64</v>
      </c>
    </row>
    <row r="20" spans="1:8" x14ac:dyDescent="0.2">
      <c r="B20" s="50" t="s">
        <v>107</v>
      </c>
      <c r="C20" s="109" t="s">
        <v>108</v>
      </c>
      <c r="D20" s="110"/>
    </row>
    <row r="21" spans="1:8" ht="42" customHeight="1" x14ac:dyDescent="0.2">
      <c r="B21" s="52" t="s">
        <v>109</v>
      </c>
      <c r="C21" s="109" t="s">
        <v>110</v>
      </c>
      <c r="D21" s="110"/>
    </row>
    <row r="22" spans="1:8" ht="33.6" customHeight="1" x14ac:dyDescent="0.2">
      <c r="B22" s="53" t="s">
        <v>111</v>
      </c>
      <c r="C22" s="111">
        <v>10200401</v>
      </c>
      <c r="D22" s="112"/>
    </row>
    <row r="23" spans="1:8" ht="33.6" customHeight="1" x14ac:dyDescent="0.2">
      <c r="B23" s="54" t="s">
        <v>112</v>
      </c>
      <c r="C23" s="113"/>
      <c r="D23" s="114"/>
    </row>
    <row r="24" spans="1:8" ht="12" customHeight="1" x14ac:dyDescent="0.2">
      <c r="A24" s="55"/>
      <c r="B24" s="55"/>
      <c r="C24" s="55"/>
      <c r="D24" s="55"/>
    </row>
    <row r="25" spans="1:8" x14ac:dyDescent="0.2">
      <c r="B25" s="115"/>
      <c r="C25" s="116"/>
      <c r="D25" s="117"/>
      <c r="E25" s="56" t="s">
        <v>49</v>
      </c>
      <c r="F25" s="56" t="s">
        <v>1</v>
      </c>
      <c r="G25" s="56" t="s">
        <v>2</v>
      </c>
      <c r="H25" s="57" t="s">
        <v>0</v>
      </c>
    </row>
    <row r="26" spans="1:8" x14ac:dyDescent="0.2">
      <c r="B26" s="118" t="s">
        <v>113</v>
      </c>
      <c r="C26" s="119"/>
      <c r="D26" s="120"/>
      <c r="E26" s="58" t="str">
        <f>+VLOOKUP(C22,'[3]Hoja1 (2)'!$A$1:$G$113,4,0)</f>
        <v>0.00676*PET6</v>
      </c>
      <c r="F26" s="58" t="str">
        <f>+VLOOKUP(C22,'[3]Hoja1 (2)'!$A$1:$G$113,2,0)</f>
        <v>0.02364*PET6</v>
      </c>
      <c r="G26" s="58" t="str">
        <f>+VLOOKUP(C22,'[3]Hoja1 (2)'!$A$1:$G$113,3,0)</f>
        <v>3.09*PET6</v>
      </c>
      <c r="H26" s="58" t="str">
        <f>+VLOOKUP(C22,'[3]Hoja1 (2)'!$A$1:$G$113,5,0)</f>
        <v>0.00181*PET6</v>
      </c>
    </row>
    <row r="27" spans="1:8" ht="11.25" customHeight="1" x14ac:dyDescent="0.2">
      <c r="B27" s="106" t="s">
        <v>114</v>
      </c>
      <c r="C27" s="107"/>
      <c r="D27" s="108"/>
      <c r="E27" s="58" t="e">
        <f>+VLOOKUP(C23,[4]Hoja1!$B$1:$F$24,3,0)</f>
        <v>#N/A</v>
      </c>
      <c r="F27" s="58" t="e">
        <f>+VLOOKUP(C23,[4]Hoja1!$B$1:$F$24,4,0)</f>
        <v>#N/A</v>
      </c>
      <c r="G27" s="58" t="e">
        <f>+VLOOKUP(C23,[4]Hoja1!$B$1:$F$24,5,0)</f>
        <v>#N/A</v>
      </c>
      <c r="H27" s="58" t="e">
        <f>+VLOOKUP(C23,[4]Hoja1!$B$1:$F$24,2,0)</f>
        <v>#N/A</v>
      </c>
    </row>
    <row r="30" spans="1:8" ht="10.8" thickBot="1" x14ac:dyDescent="0.25">
      <c r="B30" s="48"/>
      <c r="C30" s="48"/>
      <c r="D30" s="47"/>
      <c r="E30" s="47"/>
      <c r="F30" s="47"/>
      <c r="G30" s="47"/>
      <c r="H30" s="45"/>
    </row>
    <row r="31" spans="1:8" ht="14.4" hidden="1" customHeight="1" x14ac:dyDescent="0.2">
      <c r="A31" s="10">
        <v>10100201</v>
      </c>
      <c r="B31" s="124" t="e">
        <f>[2]CUANTIFICACIÓN!#REF!</f>
        <v>#REF!</v>
      </c>
      <c r="C31" s="125"/>
      <c r="D31" s="126"/>
      <c r="E31" s="47"/>
      <c r="F31" s="47"/>
      <c r="G31" s="47"/>
      <c r="H31" s="45"/>
    </row>
    <row r="32" spans="1:8" ht="39.6" hidden="1" customHeight="1" x14ac:dyDescent="0.2">
      <c r="A32" s="10">
        <v>10100202</v>
      </c>
      <c r="B32" s="49"/>
    </row>
    <row r="33" spans="1:8" ht="26.4" hidden="1" customHeight="1" x14ac:dyDescent="0.2">
      <c r="A33" s="10">
        <v>10100204</v>
      </c>
      <c r="B33" s="50" t="s">
        <v>96</v>
      </c>
      <c r="C33" s="109" t="s">
        <v>97</v>
      </c>
      <c r="D33" s="110"/>
    </row>
    <row r="34" spans="1:8" ht="14.4" hidden="1" customHeight="1" x14ac:dyDescent="0.2">
      <c r="A34" s="10">
        <v>10100212</v>
      </c>
      <c r="B34" s="50" t="s">
        <v>98</v>
      </c>
      <c r="C34" s="109" t="s">
        <v>99</v>
      </c>
      <c r="D34" s="110"/>
    </row>
    <row r="35" spans="1:8" ht="14.4" hidden="1" customHeight="1" x14ac:dyDescent="0.2">
      <c r="A35" s="10">
        <v>10100225</v>
      </c>
      <c r="B35" s="121" t="s">
        <v>100</v>
      </c>
      <c r="C35" s="51" t="s">
        <v>101</v>
      </c>
      <c r="D35" s="11" t="s">
        <v>115</v>
      </c>
    </row>
    <row r="36" spans="1:8" ht="14.4" hidden="1" customHeight="1" x14ac:dyDescent="0.2">
      <c r="A36" s="10">
        <v>10100401</v>
      </c>
      <c r="B36" s="122"/>
      <c r="C36" s="51" t="s">
        <v>102</v>
      </c>
      <c r="D36" s="11" t="s">
        <v>115</v>
      </c>
    </row>
    <row r="37" spans="1:8" ht="14.4" hidden="1" customHeight="1" x14ac:dyDescent="0.2">
      <c r="A37" s="10">
        <v>10100404</v>
      </c>
      <c r="B37" s="122"/>
      <c r="C37" s="51" t="s">
        <v>103</v>
      </c>
      <c r="D37" s="11" t="s">
        <v>115</v>
      </c>
    </row>
    <row r="38" spans="1:8" ht="14.4" hidden="1" customHeight="1" x14ac:dyDescent="0.2">
      <c r="A38" s="10">
        <v>10100405</v>
      </c>
      <c r="B38" s="122"/>
      <c r="C38" s="51" t="s">
        <v>104</v>
      </c>
      <c r="D38" s="11" t="s">
        <v>115</v>
      </c>
    </row>
    <row r="39" spans="1:8" ht="14.4" hidden="1" customHeight="1" x14ac:dyDescent="0.2">
      <c r="A39" s="10">
        <v>10100501</v>
      </c>
      <c r="B39" s="122"/>
      <c r="C39" s="51" t="s">
        <v>105</v>
      </c>
      <c r="D39" s="11" t="s">
        <v>115</v>
      </c>
    </row>
    <row r="40" spans="1:8" ht="26.4" hidden="1" customHeight="1" x14ac:dyDescent="0.2">
      <c r="A40" s="10">
        <v>10100601</v>
      </c>
      <c r="B40" s="123"/>
      <c r="C40" s="51" t="s">
        <v>106</v>
      </c>
      <c r="D40" s="11" t="s">
        <v>115</v>
      </c>
    </row>
    <row r="41" spans="1:8" ht="26.4" hidden="1" customHeight="1" x14ac:dyDescent="0.2">
      <c r="A41" s="10">
        <v>10100602</v>
      </c>
      <c r="B41" s="50" t="s">
        <v>107</v>
      </c>
      <c r="C41" s="109" t="s">
        <v>108</v>
      </c>
      <c r="D41" s="110"/>
    </row>
    <row r="42" spans="1:8" ht="14.4" hidden="1" customHeight="1" x14ac:dyDescent="0.2">
      <c r="A42" s="10">
        <v>10100701</v>
      </c>
      <c r="B42" s="52" t="s">
        <v>109</v>
      </c>
      <c r="C42" s="109" t="s">
        <v>110</v>
      </c>
      <c r="D42" s="110"/>
    </row>
    <row r="43" spans="1:8" ht="14.4" hidden="1" customHeight="1" x14ac:dyDescent="0.2">
      <c r="A43" s="10">
        <v>10100702</v>
      </c>
      <c r="B43" s="53" t="s">
        <v>111</v>
      </c>
      <c r="C43" s="111">
        <v>10200401</v>
      </c>
      <c r="D43" s="112"/>
    </row>
    <row r="44" spans="1:8" ht="14.4" hidden="1" customHeight="1" x14ac:dyDescent="0.2">
      <c r="A44" s="10">
        <v>10100703</v>
      </c>
      <c r="B44" s="54" t="s">
        <v>112</v>
      </c>
      <c r="C44" s="113"/>
      <c r="D44" s="114"/>
    </row>
    <row r="45" spans="1:8" ht="14.4" hidden="1" customHeight="1" x14ac:dyDescent="0.2">
      <c r="A45" s="10">
        <v>10100818</v>
      </c>
      <c r="B45" s="55"/>
      <c r="C45" s="55"/>
      <c r="D45" s="55"/>
    </row>
    <row r="46" spans="1:8" ht="14.4" hidden="1" customHeight="1" x14ac:dyDescent="0.2">
      <c r="A46" s="10">
        <v>10100901</v>
      </c>
      <c r="B46" s="115"/>
      <c r="C46" s="116"/>
      <c r="D46" s="117"/>
      <c r="E46" s="56" t="s">
        <v>49</v>
      </c>
      <c r="F46" s="56" t="s">
        <v>1</v>
      </c>
      <c r="G46" s="56" t="s">
        <v>2</v>
      </c>
      <c r="H46" s="57" t="s">
        <v>0</v>
      </c>
    </row>
    <row r="47" spans="1:8" ht="14.4" hidden="1" customHeight="1" x14ac:dyDescent="0.2">
      <c r="A47" s="10">
        <v>10100902</v>
      </c>
      <c r="B47" s="118" t="s">
        <v>113</v>
      </c>
      <c r="C47" s="119"/>
      <c r="D47" s="120"/>
      <c r="E47" s="58" t="str">
        <f>+VLOOKUP(C43,'[3]Hoja1 (2)'!$A$1:$G$113,4,0)</f>
        <v>0.00676*PET6</v>
      </c>
      <c r="F47" s="58" t="str">
        <f>+VLOOKUP(C43,'[3]Hoja1 (2)'!$A$1:$G$113,2,0)</f>
        <v>0.02364*PET6</v>
      </c>
      <c r="G47" s="58" t="str">
        <f>+VLOOKUP(C43,'[3]Hoja1 (2)'!$A$1:$G$113,3,0)</f>
        <v>3.09*PET6</v>
      </c>
      <c r="H47" s="58" t="str">
        <f>+VLOOKUP(C43,'[3]Hoja1 (2)'!$A$1:$G$113,5,0)</f>
        <v>0.00181*PET6</v>
      </c>
    </row>
    <row r="48" spans="1:8" ht="12" hidden="1" customHeight="1" thickBot="1" x14ac:dyDescent="0.25">
      <c r="A48" s="10">
        <v>10100903</v>
      </c>
      <c r="B48" s="106" t="s">
        <v>114</v>
      </c>
      <c r="C48" s="107"/>
      <c r="D48" s="108"/>
      <c r="E48" s="58" t="e">
        <f>+VLOOKUP(C44,[4]Hoja1!$B$1:$F$24,3,0)</f>
        <v>#N/A</v>
      </c>
      <c r="F48" s="58" t="e">
        <f>+VLOOKUP(C44,[4]Hoja1!$B$1:$F$24,4,0)</f>
        <v>#N/A</v>
      </c>
      <c r="G48" s="58" t="e">
        <f>+VLOOKUP(C44,[4]Hoja1!$B$1:$F$24,5,0)</f>
        <v>#N/A</v>
      </c>
      <c r="H48" s="58" t="e">
        <f>+VLOOKUP(C44,[4]Hoja1!$B$1:$F$24,2,0)</f>
        <v>#N/A</v>
      </c>
    </row>
    <row r="49" spans="1:2" ht="10.8" hidden="1" thickBot="1" x14ac:dyDescent="0.25">
      <c r="A49" s="10">
        <v>10100908</v>
      </c>
      <c r="B49" s="10" t="s">
        <v>116</v>
      </c>
    </row>
    <row r="50" spans="1:2" ht="10.8" hidden="1" thickBot="1" x14ac:dyDescent="0.25">
      <c r="A50" s="10">
        <v>10101201</v>
      </c>
      <c r="B50" s="10" t="s">
        <v>117</v>
      </c>
    </row>
    <row r="51" spans="1:2" ht="10.8" hidden="1" thickBot="1" x14ac:dyDescent="0.25">
      <c r="A51" s="10">
        <v>10101304</v>
      </c>
      <c r="B51" s="10" t="s">
        <v>118</v>
      </c>
    </row>
    <row r="52" spans="1:2" ht="10.8" hidden="1" thickBot="1" x14ac:dyDescent="0.25">
      <c r="A52" s="10">
        <v>10101307</v>
      </c>
      <c r="B52" s="10" t="s">
        <v>119</v>
      </c>
    </row>
    <row r="53" spans="1:2" ht="10.8" hidden="1" thickBot="1" x14ac:dyDescent="0.25">
      <c r="A53" s="10">
        <v>10101401</v>
      </c>
      <c r="B53" s="10" t="s">
        <v>120</v>
      </c>
    </row>
    <row r="54" spans="1:2" ht="10.8" hidden="1" thickBot="1" x14ac:dyDescent="0.25">
      <c r="A54" s="10">
        <v>10200101</v>
      </c>
    </row>
    <row r="55" spans="1:2" ht="10.8" hidden="1" thickBot="1" x14ac:dyDescent="0.25">
      <c r="A55" s="10">
        <v>10200104</v>
      </c>
    </row>
    <row r="56" spans="1:2" ht="10.8" hidden="1" thickBot="1" x14ac:dyDescent="0.25">
      <c r="A56" s="10">
        <v>10200107</v>
      </c>
    </row>
    <row r="57" spans="1:2" ht="10.8" hidden="1" thickBot="1" x14ac:dyDescent="0.25">
      <c r="A57" s="10">
        <v>10200201</v>
      </c>
    </row>
    <row r="58" spans="1:2" ht="10.8" hidden="1" thickBot="1" x14ac:dyDescent="0.25">
      <c r="A58" s="10">
        <v>10200202</v>
      </c>
    </row>
    <row r="59" spans="1:2" ht="10.8" hidden="1" thickBot="1" x14ac:dyDescent="0.25">
      <c r="A59" s="10">
        <v>10200203</v>
      </c>
    </row>
    <row r="60" spans="1:2" ht="10.8" hidden="1" thickBot="1" x14ac:dyDescent="0.25">
      <c r="A60" s="10">
        <v>10200204</v>
      </c>
    </row>
    <row r="61" spans="1:2" ht="10.8" hidden="1" thickBot="1" x14ac:dyDescent="0.25">
      <c r="A61" s="10">
        <v>10200205</v>
      </c>
    </row>
    <row r="62" spans="1:2" ht="10.8" hidden="1" thickBot="1" x14ac:dyDescent="0.25">
      <c r="A62" s="10">
        <v>10200206</v>
      </c>
    </row>
    <row r="63" spans="1:2" ht="10.8" hidden="1" thickBot="1" x14ac:dyDescent="0.25">
      <c r="A63" s="10">
        <v>10200210</v>
      </c>
    </row>
    <row r="64" spans="1:2" ht="10.8" hidden="1" thickBot="1" x14ac:dyDescent="0.25">
      <c r="A64" s="10">
        <v>10200212</v>
      </c>
    </row>
    <row r="65" spans="1:1" ht="10.8" hidden="1" thickBot="1" x14ac:dyDescent="0.25">
      <c r="A65" s="10">
        <v>10200213</v>
      </c>
    </row>
    <row r="66" spans="1:1" ht="10.8" hidden="1" thickBot="1" x14ac:dyDescent="0.25">
      <c r="A66" s="10">
        <v>10200217</v>
      </c>
    </row>
    <row r="67" spans="1:1" ht="10.8" hidden="1" thickBot="1" x14ac:dyDescent="0.25">
      <c r="A67" s="10">
        <v>10200218</v>
      </c>
    </row>
    <row r="68" spans="1:1" ht="10.8" hidden="1" thickBot="1" x14ac:dyDescent="0.25">
      <c r="A68" s="10">
        <v>10200219</v>
      </c>
    </row>
    <row r="69" spans="1:1" ht="10.8" hidden="1" thickBot="1" x14ac:dyDescent="0.25">
      <c r="A69" s="10">
        <v>10200221</v>
      </c>
    </row>
    <row r="70" spans="1:1" ht="10.8" hidden="1" thickBot="1" x14ac:dyDescent="0.25">
      <c r="A70" s="10">
        <v>10200222</v>
      </c>
    </row>
    <row r="71" spans="1:1" ht="10.8" hidden="1" thickBot="1" x14ac:dyDescent="0.25">
      <c r="A71" s="10">
        <v>10200223</v>
      </c>
    </row>
    <row r="72" spans="1:1" ht="10.8" hidden="1" thickBot="1" x14ac:dyDescent="0.25">
      <c r="A72" s="10">
        <v>10200224</v>
      </c>
    </row>
    <row r="73" spans="1:1" ht="10.8" hidden="1" thickBot="1" x14ac:dyDescent="0.25">
      <c r="A73" s="10">
        <v>10200225</v>
      </c>
    </row>
    <row r="74" spans="1:1" ht="10.8" hidden="1" thickBot="1" x14ac:dyDescent="0.25">
      <c r="A74" s="10">
        <v>10200226</v>
      </c>
    </row>
    <row r="75" spans="1:1" ht="10.8" hidden="1" thickBot="1" x14ac:dyDescent="0.25">
      <c r="A75" s="10">
        <v>10200229</v>
      </c>
    </row>
    <row r="76" spans="1:1" ht="10.8" hidden="1" thickBot="1" x14ac:dyDescent="0.25">
      <c r="A76" s="10">
        <v>10200401</v>
      </c>
    </row>
    <row r="77" spans="1:1" ht="10.8" hidden="1" thickBot="1" x14ac:dyDescent="0.25">
      <c r="A77" s="10">
        <v>10200402</v>
      </c>
    </row>
    <row r="78" spans="1:1" ht="10.8" hidden="1" thickBot="1" x14ac:dyDescent="0.25">
      <c r="A78" s="10">
        <v>10200403</v>
      </c>
    </row>
    <row r="79" spans="1:1" ht="10.8" hidden="1" thickBot="1" x14ac:dyDescent="0.25">
      <c r="A79" s="10">
        <v>10200404</v>
      </c>
    </row>
    <row r="80" spans="1:1" ht="10.8" hidden="1" thickBot="1" x14ac:dyDescent="0.25">
      <c r="A80" s="10">
        <v>10200405</v>
      </c>
    </row>
    <row r="81" spans="1:1" ht="10.8" hidden="1" thickBot="1" x14ac:dyDescent="0.25">
      <c r="A81" s="10">
        <v>10200501</v>
      </c>
    </row>
    <row r="82" spans="1:1" ht="10.8" hidden="1" thickBot="1" x14ac:dyDescent="0.25">
      <c r="A82" s="10">
        <v>10200502</v>
      </c>
    </row>
    <row r="83" spans="1:1" ht="10.8" hidden="1" thickBot="1" x14ac:dyDescent="0.25">
      <c r="A83" s="10">
        <v>10200503</v>
      </c>
    </row>
    <row r="84" spans="1:1" ht="10.8" hidden="1" thickBot="1" x14ac:dyDescent="0.25">
      <c r="A84" s="10">
        <v>10200504</v>
      </c>
    </row>
    <row r="85" spans="1:1" ht="10.8" hidden="1" thickBot="1" x14ac:dyDescent="0.25">
      <c r="A85" s="10">
        <v>10200601</v>
      </c>
    </row>
    <row r="86" spans="1:1" ht="10.8" hidden="1" thickBot="1" x14ac:dyDescent="0.25">
      <c r="A86" s="10">
        <v>10200602</v>
      </c>
    </row>
    <row r="87" spans="1:1" ht="10.8" hidden="1" thickBot="1" x14ac:dyDescent="0.25">
      <c r="A87" s="10">
        <v>10200603</v>
      </c>
    </row>
    <row r="88" spans="1:1" ht="10.8" hidden="1" thickBot="1" x14ac:dyDescent="0.25">
      <c r="A88" s="10">
        <v>10200604</v>
      </c>
    </row>
    <row r="89" spans="1:1" ht="10.8" hidden="1" thickBot="1" x14ac:dyDescent="0.25">
      <c r="A89" s="10">
        <v>10200701</v>
      </c>
    </row>
    <row r="90" spans="1:1" ht="10.8" hidden="1" thickBot="1" x14ac:dyDescent="0.25">
      <c r="A90" s="10">
        <v>10200704</v>
      </c>
    </row>
    <row r="91" spans="1:1" ht="10.8" hidden="1" thickBot="1" x14ac:dyDescent="0.25">
      <c r="A91" s="10">
        <v>10200707</v>
      </c>
    </row>
    <row r="92" spans="1:1" ht="10.8" hidden="1" thickBot="1" x14ac:dyDescent="0.25">
      <c r="A92" s="10">
        <v>10200710</v>
      </c>
    </row>
    <row r="93" spans="1:1" ht="10.8" hidden="1" thickBot="1" x14ac:dyDescent="0.25">
      <c r="A93" s="10">
        <v>10200799</v>
      </c>
    </row>
    <row r="94" spans="1:1" ht="10.8" hidden="1" thickBot="1" x14ac:dyDescent="0.25">
      <c r="A94" s="10">
        <v>10200802</v>
      </c>
    </row>
    <row r="95" spans="1:1" ht="10.8" hidden="1" thickBot="1" x14ac:dyDescent="0.25">
      <c r="A95" s="10">
        <v>10200901</v>
      </c>
    </row>
    <row r="96" spans="1:1" ht="10.8" hidden="1" thickBot="1" x14ac:dyDescent="0.25">
      <c r="A96" s="10">
        <v>10200902</v>
      </c>
    </row>
    <row r="97" spans="1:1" ht="10.8" hidden="1" thickBot="1" x14ac:dyDescent="0.25">
      <c r="A97" s="10">
        <v>10200903</v>
      </c>
    </row>
    <row r="98" spans="1:1" ht="10.8" hidden="1" thickBot="1" x14ac:dyDescent="0.25">
      <c r="A98" s="10">
        <v>10200904</v>
      </c>
    </row>
    <row r="99" spans="1:1" ht="10.8" hidden="1" thickBot="1" x14ac:dyDescent="0.25">
      <c r="A99" s="10">
        <v>10200905</v>
      </c>
    </row>
    <row r="100" spans="1:1" ht="10.8" hidden="1" thickBot="1" x14ac:dyDescent="0.25">
      <c r="A100" s="10">
        <v>10200906</v>
      </c>
    </row>
    <row r="101" spans="1:1" ht="10.8" hidden="1" thickBot="1" x14ac:dyDescent="0.25">
      <c r="A101" s="10">
        <v>10201001</v>
      </c>
    </row>
    <row r="102" spans="1:1" ht="10.8" hidden="1" thickBot="1" x14ac:dyDescent="0.25">
      <c r="A102" s="10">
        <v>10201002</v>
      </c>
    </row>
    <row r="103" spans="1:1" ht="10.8" hidden="1" thickBot="1" x14ac:dyDescent="0.25">
      <c r="A103" s="10">
        <v>10201003</v>
      </c>
    </row>
    <row r="104" spans="1:1" ht="10.8" hidden="1" thickBot="1" x14ac:dyDescent="0.25">
      <c r="A104" s="10">
        <v>10201201</v>
      </c>
    </row>
    <row r="105" spans="1:1" ht="10.8" hidden="1" thickBot="1" x14ac:dyDescent="0.25">
      <c r="A105" s="10">
        <v>10201202</v>
      </c>
    </row>
    <row r="106" spans="1:1" ht="10.8" hidden="1" thickBot="1" x14ac:dyDescent="0.25">
      <c r="A106" s="10">
        <v>10201302</v>
      </c>
    </row>
    <row r="107" spans="1:1" ht="10.8" hidden="1" thickBot="1" x14ac:dyDescent="0.25">
      <c r="A107" s="10">
        <v>10201401</v>
      </c>
    </row>
    <row r="108" spans="1:1" ht="10.8" hidden="1" thickBot="1" x14ac:dyDescent="0.25">
      <c r="A108" s="10">
        <v>20100101</v>
      </c>
    </row>
    <row r="109" spans="1:1" ht="10.8" hidden="1" thickBot="1" x14ac:dyDescent="0.25">
      <c r="A109" s="10">
        <v>20100107</v>
      </c>
    </row>
    <row r="110" spans="1:1" ht="10.8" hidden="1" thickBot="1" x14ac:dyDescent="0.25">
      <c r="A110" s="10">
        <v>20100108</v>
      </c>
    </row>
    <row r="111" spans="1:1" ht="10.8" hidden="1" thickBot="1" x14ac:dyDescent="0.25">
      <c r="A111" s="10">
        <v>20100109</v>
      </c>
    </row>
    <row r="112" spans="1:1" ht="10.8" hidden="1" thickBot="1" x14ac:dyDescent="0.25">
      <c r="A112" s="10">
        <v>20100201</v>
      </c>
    </row>
    <row r="113" spans="1:1" ht="10.8" hidden="1" thickBot="1" x14ac:dyDescent="0.25">
      <c r="A113" s="10">
        <v>20100208</v>
      </c>
    </row>
    <row r="114" spans="1:1" ht="10.8" hidden="1" thickBot="1" x14ac:dyDescent="0.25">
      <c r="A114" s="10">
        <v>20100209</v>
      </c>
    </row>
    <row r="115" spans="1:1" ht="10.8" hidden="1" thickBot="1" x14ac:dyDescent="0.25">
      <c r="A115" s="10">
        <v>20100307</v>
      </c>
    </row>
    <row r="116" spans="1:1" ht="10.8" hidden="1" thickBot="1" x14ac:dyDescent="0.25">
      <c r="A116" s="10">
        <v>20200101</v>
      </c>
    </row>
    <row r="117" spans="1:1" ht="10.8" hidden="1" thickBot="1" x14ac:dyDescent="0.25">
      <c r="A117" s="10">
        <v>20200102</v>
      </c>
    </row>
    <row r="118" spans="1:1" ht="10.8" hidden="1" thickBot="1" x14ac:dyDescent="0.25">
      <c r="A118" s="10">
        <v>20200108</v>
      </c>
    </row>
    <row r="119" spans="1:1" ht="10.8" hidden="1" thickBot="1" x14ac:dyDescent="0.25">
      <c r="A119" s="10">
        <v>20200109</v>
      </c>
    </row>
    <row r="120" spans="1:1" ht="10.8" hidden="1" thickBot="1" x14ac:dyDescent="0.25">
      <c r="A120" s="10">
        <v>20200201</v>
      </c>
    </row>
    <row r="121" spans="1:1" ht="10.8" hidden="1" thickBot="1" x14ac:dyDescent="0.25">
      <c r="A121" s="10">
        <v>20200202</v>
      </c>
    </row>
    <row r="122" spans="1:1" ht="10.8" hidden="1" thickBot="1" x14ac:dyDescent="0.25">
      <c r="A122" s="10">
        <v>20200203</v>
      </c>
    </row>
    <row r="123" spans="1:1" ht="10.8" hidden="1" thickBot="1" x14ac:dyDescent="0.25">
      <c r="A123" s="10">
        <v>20200208</v>
      </c>
    </row>
    <row r="124" spans="1:1" ht="10.8" hidden="1" thickBot="1" x14ac:dyDescent="0.25">
      <c r="A124" s="10">
        <v>20200209</v>
      </c>
    </row>
    <row r="125" spans="1:1" ht="10.8" hidden="1" thickBot="1" x14ac:dyDescent="0.25">
      <c r="A125" s="10">
        <v>20200252</v>
      </c>
    </row>
    <row r="126" spans="1:1" ht="10.8" hidden="1" thickBot="1" x14ac:dyDescent="0.25">
      <c r="A126" s="10">
        <v>20200253</v>
      </c>
    </row>
    <row r="127" spans="1:1" ht="10.8" hidden="1" thickBot="1" x14ac:dyDescent="0.25">
      <c r="A127" s="10">
        <v>20200254</v>
      </c>
    </row>
    <row r="128" spans="1:1" ht="10.8" hidden="1" thickBot="1" x14ac:dyDescent="0.25">
      <c r="A128" s="10">
        <v>20200301</v>
      </c>
    </row>
    <row r="129" spans="1:8" ht="10.8" hidden="1" thickBot="1" x14ac:dyDescent="0.25">
      <c r="A129" s="10">
        <v>20200401</v>
      </c>
    </row>
    <row r="130" spans="1:8" ht="10.8" hidden="1" thickBot="1" x14ac:dyDescent="0.25">
      <c r="A130" s="10">
        <v>20200402</v>
      </c>
    </row>
    <row r="131" spans="1:8" ht="10.8" hidden="1" thickBot="1" x14ac:dyDescent="0.25">
      <c r="A131" s="10">
        <v>20200501</v>
      </c>
    </row>
    <row r="132" spans="1:8" ht="10.8" hidden="1" thickBot="1" x14ac:dyDescent="0.25">
      <c r="A132" s="10">
        <v>20200902</v>
      </c>
    </row>
    <row r="133" spans="1:8" ht="10.8" hidden="1" thickBot="1" x14ac:dyDescent="0.25">
      <c r="A133" s="10">
        <v>20300101</v>
      </c>
    </row>
    <row r="134" spans="1:8" ht="10.8" hidden="1" thickBot="1" x14ac:dyDescent="0.25">
      <c r="A134" s="10">
        <v>20300201</v>
      </c>
    </row>
    <row r="135" spans="1:8" ht="10.8" hidden="1" thickBot="1" x14ac:dyDescent="0.25">
      <c r="A135" s="10">
        <v>20300301</v>
      </c>
    </row>
    <row r="136" spans="1:8" ht="10.8" hidden="1" thickBot="1" x14ac:dyDescent="0.25">
      <c r="A136" s="10">
        <v>30600301</v>
      </c>
    </row>
    <row r="137" spans="1:8" ht="10.8" hidden="1" thickBot="1" x14ac:dyDescent="0.25">
      <c r="A137" s="10">
        <v>30600401</v>
      </c>
    </row>
    <row r="138" spans="1:8" ht="10.8" hidden="1" thickBot="1" x14ac:dyDescent="0.25">
      <c r="A138" s="10">
        <v>30601201</v>
      </c>
    </row>
    <row r="139" spans="1:8" ht="10.8" hidden="1" thickBot="1" x14ac:dyDescent="0.25">
      <c r="A139" s="10">
        <v>30602401</v>
      </c>
    </row>
    <row r="140" spans="1:8" ht="10.8" hidden="1" thickBot="1" x14ac:dyDescent="0.25">
      <c r="A140" s="10">
        <v>30700104</v>
      </c>
    </row>
    <row r="141" spans="1:8" ht="10.8" hidden="1" thickBot="1" x14ac:dyDescent="0.25">
      <c r="A141" s="10">
        <v>30700105</v>
      </c>
    </row>
    <row r="142" spans="1:8" ht="10.8" hidden="1" thickBot="1" x14ac:dyDescent="0.25">
      <c r="A142" s="10">
        <v>30700106</v>
      </c>
    </row>
    <row r="143" spans="1:8" ht="10.8" thickBot="1" x14ac:dyDescent="0.25">
      <c r="B143" s="124" t="s">
        <v>86</v>
      </c>
      <c r="C143" s="125"/>
      <c r="D143" s="126"/>
      <c r="E143" s="47"/>
      <c r="F143" s="47"/>
      <c r="G143" s="47"/>
      <c r="H143" s="45"/>
    </row>
    <row r="144" spans="1:8" x14ac:dyDescent="0.2">
      <c r="B144" s="49"/>
    </row>
    <row r="145" spans="2:8" ht="50.25" customHeight="1" x14ac:dyDescent="0.2">
      <c r="B145" s="50" t="s">
        <v>96</v>
      </c>
      <c r="C145" s="109" t="s">
        <v>97</v>
      </c>
      <c r="D145" s="110"/>
    </row>
    <row r="146" spans="2:8" ht="20.399999999999999" x14ac:dyDescent="0.2">
      <c r="B146" s="50" t="s">
        <v>98</v>
      </c>
      <c r="C146" s="109" t="s">
        <v>121</v>
      </c>
      <c r="D146" s="110"/>
    </row>
    <row r="147" spans="2:8" x14ac:dyDescent="0.2">
      <c r="B147" s="121" t="s">
        <v>100</v>
      </c>
      <c r="C147" s="51" t="s">
        <v>101</v>
      </c>
      <c r="D147" s="11" t="s">
        <v>64</v>
      </c>
    </row>
    <row r="148" spans="2:8" x14ac:dyDescent="0.2">
      <c r="B148" s="122"/>
      <c r="C148" s="51" t="s">
        <v>102</v>
      </c>
      <c r="D148" s="11" t="s">
        <v>64</v>
      </c>
    </row>
    <row r="149" spans="2:8" x14ac:dyDescent="0.2">
      <c r="B149" s="122"/>
      <c r="C149" s="51" t="s">
        <v>103</v>
      </c>
      <c r="D149" s="11" t="s">
        <v>64</v>
      </c>
    </row>
    <row r="150" spans="2:8" x14ac:dyDescent="0.2">
      <c r="B150" s="122"/>
      <c r="C150" s="51" t="s">
        <v>104</v>
      </c>
      <c r="D150" s="11" t="s">
        <v>64</v>
      </c>
    </row>
    <row r="151" spans="2:8" x14ac:dyDescent="0.2">
      <c r="B151" s="122"/>
      <c r="C151" s="51" t="s">
        <v>105</v>
      </c>
      <c r="D151" s="11" t="s">
        <v>64</v>
      </c>
    </row>
    <row r="152" spans="2:8" x14ac:dyDescent="0.2">
      <c r="B152" s="123"/>
      <c r="C152" s="51" t="s">
        <v>106</v>
      </c>
      <c r="D152" s="11" t="s">
        <v>64</v>
      </c>
    </row>
    <row r="153" spans="2:8" x14ac:dyDescent="0.2">
      <c r="B153" s="50" t="s">
        <v>107</v>
      </c>
      <c r="C153" s="109" t="s">
        <v>108</v>
      </c>
      <c r="D153" s="110"/>
    </row>
    <row r="154" spans="2:8" ht="42" customHeight="1" x14ac:dyDescent="0.2">
      <c r="B154" s="52" t="s">
        <v>109</v>
      </c>
      <c r="C154" s="109" t="s">
        <v>110</v>
      </c>
      <c r="D154" s="110"/>
    </row>
    <row r="155" spans="2:8" x14ac:dyDescent="0.2">
      <c r="B155" s="53" t="s">
        <v>111</v>
      </c>
      <c r="C155" s="111">
        <v>10200401</v>
      </c>
      <c r="D155" s="112"/>
    </row>
    <row r="156" spans="2:8" x14ac:dyDescent="0.2">
      <c r="B156" s="54" t="s">
        <v>112</v>
      </c>
      <c r="C156" s="113"/>
      <c r="D156" s="114"/>
    </row>
    <row r="157" spans="2:8" x14ac:dyDescent="0.2">
      <c r="B157" s="55"/>
      <c r="C157" s="55"/>
      <c r="D157" s="55"/>
    </row>
    <row r="158" spans="2:8" x14ac:dyDescent="0.2">
      <c r="B158" s="115"/>
      <c r="C158" s="116"/>
      <c r="D158" s="117"/>
      <c r="E158" s="56" t="s">
        <v>49</v>
      </c>
      <c r="F158" s="56" t="s">
        <v>1</v>
      </c>
      <c r="G158" s="56" t="s">
        <v>2</v>
      </c>
      <c r="H158" s="57" t="s">
        <v>0</v>
      </c>
    </row>
    <row r="159" spans="2:8" x14ac:dyDescent="0.2">
      <c r="B159" s="118" t="s">
        <v>113</v>
      </c>
      <c r="C159" s="119"/>
      <c r="D159" s="120"/>
      <c r="E159" s="58" t="str">
        <f>+VLOOKUP(C155,'[3]Hoja1 (2)'!$A$1:$G$113,4,0)</f>
        <v>0.00676*PET6</v>
      </c>
      <c r="F159" s="58" t="str">
        <f>+VLOOKUP(C155,'[3]Hoja1 (2)'!$A$1:$G$113,2,0)</f>
        <v>0.02364*PET6</v>
      </c>
      <c r="G159" s="58" t="str">
        <f>+VLOOKUP(C155,'[3]Hoja1 (2)'!$A$1:$G$113,3,0)</f>
        <v>3.09*PET6</v>
      </c>
      <c r="H159" s="58" t="str">
        <f>+VLOOKUP(C155,'[3]Hoja1 (2)'!$A$1:$G$113,5,0)</f>
        <v>0.00181*PET6</v>
      </c>
    </row>
    <row r="160" spans="2:8" ht="14.25" customHeight="1" x14ac:dyDescent="0.2">
      <c r="B160" s="106" t="s">
        <v>114</v>
      </c>
      <c r="C160" s="107"/>
      <c r="D160" s="108"/>
      <c r="E160" s="58" t="e">
        <f>+VLOOKUP(C156,[4]Hoja1!$B$1:$F$24,3,0)</f>
        <v>#N/A</v>
      </c>
      <c r="F160" s="58" t="e">
        <f>+VLOOKUP(C156,[4]Hoja1!$B$1:$F$24,4,0)</f>
        <v>#N/A</v>
      </c>
      <c r="G160" s="58" t="e">
        <f>+VLOOKUP(C156,[4]Hoja1!$B$1:$F$24,5,0)</f>
        <v>#N/A</v>
      </c>
      <c r="H160" s="58" t="e">
        <f>+VLOOKUP(C156,[4]Hoja1!$B$1:$F$24,2,0)</f>
        <v>#N/A</v>
      </c>
    </row>
    <row r="163" spans="2:8" ht="10.8" thickBot="1" x14ac:dyDescent="0.25"/>
    <row r="164" spans="2:8" ht="10.8" thickBot="1" x14ac:dyDescent="0.25">
      <c r="B164" s="124" t="s">
        <v>83</v>
      </c>
      <c r="C164" s="125"/>
      <c r="D164" s="126"/>
      <c r="E164" s="47"/>
      <c r="F164" s="47"/>
      <c r="G164" s="47"/>
      <c r="H164" s="45"/>
    </row>
    <row r="165" spans="2:8" x14ac:dyDescent="0.2">
      <c r="B165" s="49"/>
    </row>
    <row r="166" spans="2:8" ht="50.25" customHeight="1" x14ac:dyDescent="0.2">
      <c r="B166" s="50" t="s">
        <v>96</v>
      </c>
      <c r="C166" s="109" t="s">
        <v>97</v>
      </c>
      <c r="D166" s="110"/>
    </row>
    <row r="167" spans="2:8" ht="20.399999999999999" x14ac:dyDescent="0.2">
      <c r="B167" s="50" t="s">
        <v>98</v>
      </c>
      <c r="C167" s="109" t="s">
        <v>121</v>
      </c>
      <c r="D167" s="110"/>
    </row>
    <row r="168" spans="2:8" x14ac:dyDescent="0.2">
      <c r="B168" s="121" t="s">
        <v>100</v>
      </c>
      <c r="C168" s="51" t="s">
        <v>101</v>
      </c>
      <c r="D168" s="11" t="s">
        <v>64</v>
      </c>
    </row>
    <row r="169" spans="2:8" x14ac:dyDescent="0.2">
      <c r="B169" s="122"/>
      <c r="C169" s="51" t="s">
        <v>102</v>
      </c>
      <c r="D169" s="11" t="s">
        <v>64</v>
      </c>
    </row>
    <row r="170" spans="2:8" x14ac:dyDescent="0.2">
      <c r="B170" s="122"/>
      <c r="C170" s="51" t="s">
        <v>103</v>
      </c>
      <c r="D170" s="11" t="s">
        <v>64</v>
      </c>
    </row>
    <row r="171" spans="2:8" x14ac:dyDescent="0.2">
      <c r="B171" s="122"/>
      <c r="C171" s="51" t="s">
        <v>104</v>
      </c>
      <c r="D171" s="11" t="s">
        <v>64</v>
      </c>
    </row>
    <row r="172" spans="2:8" x14ac:dyDescent="0.2">
      <c r="B172" s="122"/>
      <c r="C172" s="51" t="s">
        <v>105</v>
      </c>
      <c r="D172" s="11" t="s">
        <v>64</v>
      </c>
    </row>
    <row r="173" spans="2:8" x14ac:dyDescent="0.2">
      <c r="B173" s="123"/>
      <c r="C173" s="51" t="s">
        <v>106</v>
      </c>
      <c r="D173" s="11" t="s">
        <v>64</v>
      </c>
    </row>
    <row r="174" spans="2:8" x14ac:dyDescent="0.2">
      <c r="B174" s="50" t="s">
        <v>107</v>
      </c>
      <c r="C174" s="109" t="s">
        <v>108</v>
      </c>
      <c r="D174" s="110"/>
    </row>
    <row r="175" spans="2:8" ht="42" customHeight="1" x14ac:dyDescent="0.2">
      <c r="B175" s="52" t="s">
        <v>109</v>
      </c>
      <c r="C175" s="109" t="s">
        <v>110</v>
      </c>
      <c r="D175" s="110"/>
    </row>
    <row r="176" spans="2:8" x14ac:dyDescent="0.2">
      <c r="B176" s="53" t="s">
        <v>111</v>
      </c>
      <c r="C176" s="111">
        <v>10200401</v>
      </c>
      <c r="D176" s="112"/>
    </row>
    <row r="177" spans="2:8" x14ac:dyDescent="0.2">
      <c r="B177" s="54" t="s">
        <v>112</v>
      </c>
      <c r="C177" s="113" t="s">
        <v>122</v>
      </c>
      <c r="D177" s="114"/>
    </row>
    <row r="178" spans="2:8" x14ac:dyDescent="0.2">
      <c r="B178" s="55"/>
      <c r="C178" s="55"/>
      <c r="D178" s="55"/>
    </row>
    <row r="179" spans="2:8" x14ac:dyDescent="0.2">
      <c r="B179" s="115"/>
      <c r="C179" s="116"/>
      <c r="D179" s="117"/>
      <c r="E179" s="56" t="s">
        <v>49</v>
      </c>
      <c r="F179" s="56" t="s">
        <v>1</v>
      </c>
      <c r="G179" s="56" t="s">
        <v>2</v>
      </c>
      <c r="H179" s="57" t="s">
        <v>0</v>
      </c>
    </row>
    <row r="180" spans="2:8" x14ac:dyDescent="0.2">
      <c r="B180" s="118" t="s">
        <v>113</v>
      </c>
      <c r="C180" s="119"/>
      <c r="D180" s="120"/>
      <c r="E180" s="58" t="str">
        <f>+VLOOKUP(C176,'[3]Hoja1 (2)'!$A$1:$G$113,4,0)</f>
        <v>0.00676*PET6</v>
      </c>
      <c r="F180" s="58" t="str">
        <f>+VLOOKUP(C176,'[3]Hoja1 (2)'!$A$1:$G$113,2,0)</f>
        <v>0.02364*PET6</v>
      </c>
      <c r="G180" s="58" t="str">
        <f>+VLOOKUP(C176,'[3]Hoja1 (2)'!$A$1:$G$113,3,0)</f>
        <v>3.09*PET6</v>
      </c>
      <c r="H180" s="58" t="str">
        <f>+VLOOKUP(C176,'[3]Hoja1 (2)'!$A$1:$G$113,5,0)</f>
        <v>0.00181*PET6</v>
      </c>
    </row>
    <row r="181" spans="2:8" ht="11.25" customHeight="1" x14ac:dyDescent="0.2">
      <c r="B181" s="106" t="s">
        <v>114</v>
      </c>
      <c r="C181" s="107"/>
      <c r="D181" s="108"/>
      <c r="E181" s="58">
        <f>+VLOOKUP(C177,[4]Hoja1!$B$1:$F$24,3,0)</f>
        <v>94</v>
      </c>
      <c r="F181" s="58">
        <f>+VLOOKUP(C177,[4]Hoja1!$B$1:$F$24,4,0)</f>
        <v>80</v>
      </c>
      <c r="G181" s="58" t="str">
        <f>+VLOOKUP(C177,[4]Hoja1!$B$1:$F$24,5,0)</f>
        <v>N/A</v>
      </c>
      <c r="H181" s="58">
        <f>+VLOOKUP(C177,[4]Hoja1!$B$1:$F$24,2,0)</f>
        <v>88</v>
      </c>
    </row>
    <row r="184" spans="2:8" ht="10.8" thickBot="1" x14ac:dyDescent="0.25"/>
    <row r="185" spans="2:8" ht="10.8" thickBot="1" x14ac:dyDescent="0.25">
      <c r="B185" s="124" t="s">
        <v>79</v>
      </c>
      <c r="C185" s="125"/>
      <c r="D185" s="126"/>
      <c r="E185" s="47"/>
      <c r="F185" s="47"/>
      <c r="G185" s="47"/>
      <c r="H185" s="45"/>
    </row>
    <row r="186" spans="2:8" x14ac:dyDescent="0.2">
      <c r="B186" s="49"/>
    </row>
    <row r="187" spans="2:8" ht="50.25" customHeight="1" x14ac:dyDescent="0.2">
      <c r="B187" s="50" t="s">
        <v>96</v>
      </c>
      <c r="C187" s="109" t="s">
        <v>97</v>
      </c>
      <c r="D187" s="110"/>
    </row>
    <row r="188" spans="2:8" ht="20.399999999999999" x14ac:dyDescent="0.2">
      <c r="B188" s="50" t="s">
        <v>98</v>
      </c>
      <c r="C188" s="109" t="s">
        <v>121</v>
      </c>
      <c r="D188" s="110"/>
    </row>
    <row r="189" spans="2:8" x14ac:dyDescent="0.2">
      <c r="B189" s="121" t="s">
        <v>100</v>
      </c>
      <c r="C189" s="51" t="s">
        <v>101</v>
      </c>
      <c r="D189" s="11" t="s">
        <v>64</v>
      </c>
    </row>
    <row r="190" spans="2:8" x14ac:dyDescent="0.2">
      <c r="B190" s="122"/>
      <c r="C190" s="51" t="s">
        <v>102</v>
      </c>
      <c r="D190" s="11" t="s">
        <v>64</v>
      </c>
    </row>
    <row r="191" spans="2:8" x14ac:dyDescent="0.2">
      <c r="B191" s="122"/>
      <c r="C191" s="51" t="s">
        <v>103</v>
      </c>
      <c r="D191" s="11" t="s">
        <v>64</v>
      </c>
    </row>
    <row r="192" spans="2:8" x14ac:dyDescent="0.2">
      <c r="B192" s="122"/>
      <c r="C192" s="51" t="s">
        <v>104</v>
      </c>
      <c r="D192" s="11" t="s">
        <v>64</v>
      </c>
    </row>
    <row r="193" spans="2:8" x14ac:dyDescent="0.2">
      <c r="B193" s="122"/>
      <c r="C193" s="51" t="s">
        <v>105</v>
      </c>
      <c r="D193" s="11" t="s">
        <v>64</v>
      </c>
    </row>
    <row r="194" spans="2:8" x14ac:dyDescent="0.2">
      <c r="B194" s="123"/>
      <c r="C194" s="51" t="s">
        <v>106</v>
      </c>
      <c r="D194" s="11" t="s">
        <v>64</v>
      </c>
    </row>
    <row r="195" spans="2:8" x14ac:dyDescent="0.2">
      <c r="B195" s="50" t="s">
        <v>107</v>
      </c>
      <c r="C195" s="109" t="s">
        <v>108</v>
      </c>
      <c r="D195" s="110"/>
    </row>
    <row r="196" spans="2:8" ht="42" customHeight="1" x14ac:dyDescent="0.2">
      <c r="B196" s="52" t="s">
        <v>109</v>
      </c>
      <c r="C196" s="109" t="s">
        <v>110</v>
      </c>
      <c r="D196" s="110"/>
    </row>
    <row r="197" spans="2:8" x14ac:dyDescent="0.2">
      <c r="B197" s="53" t="s">
        <v>111</v>
      </c>
      <c r="C197" s="111">
        <v>10200401</v>
      </c>
      <c r="D197" s="112"/>
    </row>
    <row r="198" spans="2:8" x14ac:dyDescent="0.2">
      <c r="B198" s="54" t="s">
        <v>112</v>
      </c>
      <c r="C198" s="113"/>
      <c r="D198" s="114"/>
    </row>
    <row r="199" spans="2:8" x14ac:dyDescent="0.2">
      <c r="B199" s="55"/>
      <c r="C199" s="55"/>
      <c r="D199" s="55"/>
    </row>
    <row r="200" spans="2:8" x14ac:dyDescent="0.2">
      <c r="B200" s="115"/>
      <c r="C200" s="116"/>
      <c r="D200" s="117"/>
      <c r="E200" s="56" t="s">
        <v>49</v>
      </c>
      <c r="F200" s="56" t="s">
        <v>1</v>
      </c>
      <c r="G200" s="56" t="s">
        <v>2</v>
      </c>
      <c r="H200" s="57" t="s">
        <v>0</v>
      </c>
    </row>
    <row r="201" spans="2:8" x14ac:dyDescent="0.2">
      <c r="B201" s="118" t="s">
        <v>113</v>
      </c>
      <c r="C201" s="119"/>
      <c r="D201" s="120"/>
      <c r="E201" s="58" t="str">
        <f>+VLOOKUP(C197,'[3]Hoja1 (2)'!$A$1:$G$113,4,0)</f>
        <v>0.00676*PET6</v>
      </c>
      <c r="F201" s="58" t="str">
        <f>+VLOOKUP(C197,'[3]Hoja1 (2)'!$A$1:$G$113,2,0)</f>
        <v>0.02364*PET6</v>
      </c>
      <c r="G201" s="58" t="str">
        <f>+VLOOKUP(C197,'[3]Hoja1 (2)'!$A$1:$G$113,3,0)</f>
        <v>3.09*PET6</v>
      </c>
      <c r="H201" s="58" t="str">
        <f>+VLOOKUP(C197,'[3]Hoja1 (2)'!$A$1:$G$113,5,0)</f>
        <v>0.00181*PET6</v>
      </c>
    </row>
    <row r="202" spans="2:8" ht="11.25" customHeight="1" x14ac:dyDescent="0.2">
      <c r="B202" s="106" t="s">
        <v>114</v>
      </c>
      <c r="C202" s="107"/>
      <c r="D202" s="108"/>
      <c r="E202" s="58" t="e">
        <f>+VLOOKUP(C198,[4]Hoja1!$B$1:$F$24,3,0)</f>
        <v>#N/A</v>
      </c>
      <c r="F202" s="58" t="e">
        <f>+VLOOKUP(C198,[4]Hoja1!$B$1:$F$24,4,0)</f>
        <v>#N/A</v>
      </c>
      <c r="G202" s="58" t="e">
        <f>+VLOOKUP(C198,[4]Hoja1!$B$1:$F$24,5,0)</f>
        <v>#N/A</v>
      </c>
      <c r="H202" s="58" t="e">
        <f>+VLOOKUP(C198,[4]Hoja1!$B$1:$F$24,2,0)</f>
        <v>#N/A</v>
      </c>
    </row>
    <row r="205" spans="2:8" ht="10.8" thickBot="1" x14ac:dyDescent="0.25"/>
    <row r="206" spans="2:8" ht="10.8" thickBot="1" x14ac:dyDescent="0.25">
      <c r="B206" s="124" t="s">
        <v>76</v>
      </c>
      <c r="C206" s="125"/>
      <c r="D206" s="126"/>
      <c r="E206" s="47"/>
      <c r="F206" s="47"/>
      <c r="G206" s="47"/>
      <c r="H206" s="45"/>
    </row>
    <row r="207" spans="2:8" x14ac:dyDescent="0.2">
      <c r="B207" s="49"/>
    </row>
    <row r="208" spans="2:8" ht="50.25" customHeight="1" x14ac:dyDescent="0.2">
      <c r="B208" s="50" t="s">
        <v>96</v>
      </c>
      <c r="C208" s="109" t="s">
        <v>97</v>
      </c>
      <c r="D208" s="110"/>
    </row>
    <row r="209" spans="2:8" ht="20.399999999999999" x14ac:dyDescent="0.2">
      <c r="B209" s="50" t="s">
        <v>98</v>
      </c>
      <c r="C209" s="109" t="s">
        <v>121</v>
      </c>
      <c r="D209" s="110"/>
    </row>
    <row r="210" spans="2:8" x14ac:dyDescent="0.2">
      <c r="B210" s="121" t="s">
        <v>100</v>
      </c>
      <c r="C210" s="51" t="s">
        <v>101</v>
      </c>
      <c r="D210" s="11" t="s">
        <v>64</v>
      </c>
    </row>
    <row r="211" spans="2:8" x14ac:dyDescent="0.2">
      <c r="B211" s="122"/>
      <c r="C211" s="51" t="s">
        <v>102</v>
      </c>
      <c r="D211" s="11" t="s">
        <v>64</v>
      </c>
    </row>
    <row r="212" spans="2:8" x14ac:dyDescent="0.2">
      <c r="B212" s="122"/>
      <c r="C212" s="51" t="s">
        <v>103</v>
      </c>
      <c r="D212" s="11" t="s">
        <v>64</v>
      </c>
    </row>
    <row r="213" spans="2:8" x14ac:dyDescent="0.2">
      <c r="B213" s="122"/>
      <c r="C213" s="51" t="s">
        <v>104</v>
      </c>
      <c r="D213" s="11" t="s">
        <v>64</v>
      </c>
    </row>
    <row r="214" spans="2:8" x14ac:dyDescent="0.2">
      <c r="B214" s="122"/>
      <c r="C214" s="51" t="s">
        <v>105</v>
      </c>
      <c r="D214" s="11" t="s">
        <v>64</v>
      </c>
    </row>
    <row r="215" spans="2:8" x14ac:dyDescent="0.2">
      <c r="B215" s="123"/>
      <c r="C215" s="51" t="s">
        <v>106</v>
      </c>
      <c r="D215" s="11" t="s">
        <v>64</v>
      </c>
    </row>
    <row r="216" spans="2:8" x14ac:dyDescent="0.2">
      <c r="B216" s="50" t="s">
        <v>107</v>
      </c>
      <c r="C216" s="109" t="s">
        <v>108</v>
      </c>
      <c r="D216" s="110"/>
    </row>
    <row r="217" spans="2:8" ht="42" customHeight="1" x14ac:dyDescent="0.2">
      <c r="B217" s="52" t="s">
        <v>109</v>
      </c>
      <c r="C217" s="109" t="s">
        <v>110</v>
      </c>
      <c r="D217" s="110"/>
    </row>
    <row r="218" spans="2:8" x14ac:dyDescent="0.2">
      <c r="B218" s="53" t="s">
        <v>111</v>
      </c>
      <c r="C218" s="111">
        <v>10200401</v>
      </c>
      <c r="D218" s="112"/>
    </row>
    <row r="219" spans="2:8" x14ac:dyDescent="0.2">
      <c r="B219" s="54" t="s">
        <v>112</v>
      </c>
      <c r="C219" s="113" t="s">
        <v>122</v>
      </c>
      <c r="D219" s="114"/>
    </row>
    <row r="220" spans="2:8" x14ac:dyDescent="0.2">
      <c r="B220" s="55"/>
      <c r="C220" s="55"/>
      <c r="D220" s="55"/>
    </row>
    <row r="221" spans="2:8" x14ac:dyDescent="0.2">
      <c r="B221" s="115"/>
      <c r="C221" s="116"/>
      <c r="D221" s="117"/>
      <c r="E221" s="56" t="s">
        <v>49</v>
      </c>
      <c r="F221" s="56" t="s">
        <v>1</v>
      </c>
      <c r="G221" s="56" t="s">
        <v>2</v>
      </c>
      <c r="H221" s="57" t="s">
        <v>0</v>
      </c>
    </row>
    <row r="222" spans="2:8" x14ac:dyDescent="0.2">
      <c r="B222" s="118" t="s">
        <v>113</v>
      </c>
      <c r="C222" s="119"/>
      <c r="D222" s="120"/>
      <c r="E222" s="58" t="str">
        <f>+VLOOKUP(C218,'[3]Hoja1 (2)'!$A$1:$G$113,4,0)</f>
        <v>0.00676*PET6</v>
      </c>
      <c r="F222" s="58" t="str">
        <f>+VLOOKUP(C218,'[3]Hoja1 (2)'!$A$1:$G$113,2,0)</f>
        <v>0.02364*PET6</v>
      </c>
      <c r="G222" s="58" t="str">
        <f>+VLOOKUP(C218,'[3]Hoja1 (2)'!$A$1:$G$113,3,0)</f>
        <v>3.09*PET6</v>
      </c>
      <c r="H222" s="58" t="str">
        <f>+VLOOKUP(C218,'[3]Hoja1 (2)'!$A$1:$G$113,5,0)</f>
        <v>0.00181*PET6</v>
      </c>
    </row>
    <row r="223" spans="2:8" ht="11.25" customHeight="1" x14ac:dyDescent="0.2">
      <c r="B223" s="106" t="s">
        <v>114</v>
      </c>
      <c r="C223" s="107"/>
      <c r="D223" s="108"/>
      <c r="E223" s="58">
        <f>+VLOOKUP(C219,[4]Hoja1!$B$1:$F$24,3,0)</f>
        <v>94</v>
      </c>
      <c r="F223" s="58">
        <f>+VLOOKUP(C219,[4]Hoja1!$B$1:$F$24,4,0)</f>
        <v>80</v>
      </c>
      <c r="G223" s="58" t="str">
        <f>+VLOOKUP(C219,[4]Hoja1!$B$1:$F$24,5,0)</f>
        <v>N/A</v>
      </c>
      <c r="H223" s="58">
        <f>+VLOOKUP(C219,[4]Hoja1!$B$1:$F$24,2,0)</f>
        <v>88</v>
      </c>
    </row>
  </sheetData>
  <mergeCells count="67">
    <mergeCell ref="B8:E8"/>
    <mergeCell ref="B27:D27"/>
    <mergeCell ref="B10:D10"/>
    <mergeCell ref="C12:D12"/>
    <mergeCell ref="C13:D13"/>
    <mergeCell ref="B14:B19"/>
    <mergeCell ref="C20:D20"/>
    <mergeCell ref="C21:D21"/>
    <mergeCell ref="C22:D22"/>
    <mergeCell ref="C23:D23"/>
    <mergeCell ref="B25:D25"/>
    <mergeCell ref="B26:D26"/>
    <mergeCell ref="B143:D143"/>
    <mergeCell ref="B31:D31"/>
    <mergeCell ref="C33:D33"/>
    <mergeCell ref="C34:D34"/>
    <mergeCell ref="B35:B40"/>
    <mergeCell ref="C41:D41"/>
    <mergeCell ref="C42:D42"/>
    <mergeCell ref="C43:D43"/>
    <mergeCell ref="C44:D44"/>
    <mergeCell ref="B46:D46"/>
    <mergeCell ref="B47:D47"/>
    <mergeCell ref="B48:D48"/>
    <mergeCell ref="C166:D166"/>
    <mergeCell ref="C145:D145"/>
    <mergeCell ref="C146:D146"/>
    <mergeCell ref="B147:B152"/>
    <mergeCell ref="C153:D153"/>
    <mergeCell ref="C154:D154"/>
    <mergeCell ref="C155:D155"/>
    <mergeCell ref="C156:D156"/>
    <mergeCell ref="B158:D158"/>
    <mergeCell ref="B159:D159"/>
    <mergeCell ref="B160:D160"/>
    <mergeCell ref="B164:D164"/>
    <mergeCell ref="C188:D188"/>
    <mergeCell ref="C167:D167"/>
    <mergeCell ref="B168:B173"/>
    <mergeCell ref="C174:D174"/>
    <mergeCell ref="C175:D175"/>
    <mergeCell ref="C176:D176"/>
    <mergeCell ref="C177:D177"/>
    <mergeCell ref="B179:D179"/>
    <mergeCell ref="B180:D180"/>
    <mergeCell ref="B181:D181"/>
    <mergeCell ref="B185:D185"/>
    <mergeCell ref="C187:D187"/>
    <mergeCell ref="B210:B215"/>
    <mergeCell ref="B189:B194"/>
    <mergeCell ref="C195:D195"/>
    <mergeCell ref="C196:D196"/>
    <mergeCell ref="C197:D197"/>
    <mergeCell ref="C198:D198"/>
    <mergeCell ref="B200:D200"/>
    <mergeCell ref="B201:D201"/>
    <mergeCell ref="B202:D202"/>
    <mergeCell ref="B206:D206"/>
    <mergeCell ref="C208:D208"/>
    <mergeCell ref="C209:D209"/>
    <mergeCell ref="B223:D223"/>
    <mergeCell ref="C216:D216"/>
    <mergeCell ref="C217:D217"/>
    <mergeCell ref="C218:D218"/>
    <mergeCell ref="C219:D219"/>
    <mergeCell ref="B221:D221"/>
    <mergeCell ref="B222:D222"/>
  </mergeCells>
  <dataValidations disablePrompts="1" count="2">
    <dataValidation type="list" allowBlank="1" showInputMessage="1" showErrorMessage="1" sqref="C22:D22 C218:D218 C197:D197 C176:D176 C43:D43 C155:D155">
      <formula1>$A$31:$A$142</formula1>
    </dataValidation>
    <dataValidation type="list" allowBlank="1" showInputMessage="1" showErrorMessage="1" sqref="C23 C219 C198 C177 C44 C156">
      <formula1>$B$31:$B$53</formula1>
    </dataValidation>
  </dataValidations>
  <pageMargins left="0.7" right="0.54" top="0.75" bottom="0.75" header="0.3" footer="0.3"/>
  <pageSetup scale="60" orientation="portrait" verticalDpi="0" r:id="rId1"/>
  <rowBreaks count="1" manualBreakCount="1">
    <brk id="183" max="16383" man="1"/>
  </rowBreaks>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jlYqgb+UtEhHtXCsOGz6jMa3+xnMcdjKIxi6E+D4roY=</DigestValue>
    </Reference>
    <Reference Type="http://www.w3.org/2000/09/xmldsig#Object" URI="#idOfficeObject">
      <DigestMethod Algorithm="http://www.w3.org/2001/04/xmlenc#sha256"/>
      <DigestValue>tP37V6c0vjH65s+OKzBqbzarufcVbCVGALWczEseK3Q=</DigestValue>
    </Reference>
    <Reference Type="http://uri.etsi.org/01903#SignedProperties" URI="#idSignedProperties">
      <Transforms>
        <Transform Algorithm="http://www.w3.org/TR/2001/REC-xml-c14n-20010315"/>
      </Transforms>
      <DigestMethod Algorithm="http://www.w3.org/2001/04/xmlenc#sha256"/>
      <DigestValue>701lcg3RM9gcAFw34z82hFFxh1cWqd6o8i8JAakIx80=</DigestValue>
    </Reference>
    <Reference Type="http://www.w3.org/2000/09/xmldsig#Object" URI="#idValidSigLnImg">
      <DigestMethod Algorithm="http://www.w3.org/2001/04/xmlenc#sha256"/>
      <DigestValue>3nhWrT6I6lz1W7PsSpCeRR5AykjXwLFYm1YKW7RUGJ8=</DigestValue>
    </Reference>
    <Reference Type="http://www.w3.org/2000/09/xmldsig#Object" URI="#idInvalidSigLnImg">
      <DigestMethod Algorithm="http://www.w3.org/2001/04/xmlenc#sha256"/>
      <DigestValue>W3+ZUZXYzD5gy1SJQbP1BZGEKhWMe4BFnphvb30Cjak=</DigestValue>
    </Reference>
  </SignedInfo>
  <SignatureValue>QnDq3N69AcUKIg4t0MzDmHj/yOqKjnmMr8cVgxOqn4AXNVEF1wubO2JTHuiffZqdTTWnUzqdJq9F
BYamvi9ei4HWEgptwbC3wD1FGS66D6dYpysTN8qDiXst1taA/JU+2xkA+s/kGVWItDEWn33yYi5W
ZCHvsrVaK6KB2fAmIpJQaejcAAtLX/2lMLLdqcDKDqQdugvzB7+fOtULp5I0tB9a6twxHUasx92G
R+wrs5pr1ZeSbF/SIKgxnhIwC4CaYbsyyjNAKKuNmi3FsFlpDuuonJTE8qE1xr1Twj5zz8TXjo4K
qDX4eumm/2V/XMr2B+T+cpDZyesG11BhZsRW5g==</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eWAWudbNxq0IDmQop/91/QKmYhFqzI99xjUKccuMakw=</DigestValue>
      </Reference>
      <Reference URI="/xl/comments1.xml?ContentType=application/vnd.openxmlformats-officedocument.spreadsheetml.comments+xml">
        <DigestMethod Algorithm="http://www.w3.org/2001/04/xmlenc#sha256"/>
        <DigestValue>faBDhZEND+LS2XnVTlubw4pFp7M35idkfbQPcSyG6s0=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zAaVRASEbX4EYwm/ZCxEmq+qU0pGY1aY7B3zQ3/pr5E=</DigestValue>
      </Reference>
      <Reference URI="/xl/drawings/drawing2.xml?ContentType=application/vnd.openxmlformats-officedocument.drawing+xml">
        <DigestMethod Algorithm="http://www.w3.org/2001/04/xmlenc#sha256"/>
        <DigestValue>il+TUvW5+ryqI63N8CpdWm9vdYq1cNTaMslL8D3T5h4=</DigestValue>
      </Reference>
      <Reference URI="/xl/drawings/vmlDrawing1.vml?ContentType=application/vnd.openxmlformats-officedocument.vmlDrawing">
        <DigestMethod Algorithm="http://www.w3.org/2001/04/xmlenc#sha256"/>
        <DigestValue>ePr8t2ZjAPq9mRF3r11Jqx0Lo/vT8meZxpcV8PTARFo=</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47Ncu/78q2rYGMhds7osU3budvp2Sx3G3KGBlfytSEc=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tyxLUnZuK+ohHDFmY7fEVS6WfhqsktHKF2/rPO7DK8g=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svdmRkQVZlnHAwUU4naa3hM713sQ6SIZZgmBHfrdAgs=</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pZe/WmRT0vifyJvCq2LzFDxG+5Y94MH6HKRYYpxxeTI=</DigestValue>
      </Reference>
      <Reference URI="/xl/media/image2.emf?ContentType=image/x-emf">
        <DigestMethod Algorithm="http://www.w3.org/2001/04/xmlenc#sha256"/>
        <DigestValue>iMSdm842TYUzdvYPBQYVgHxIVQbkIcUttTuovBlFuhk=</DigestValue>
      </Reference>
      <Reference URI="/xl/media/image3.emf?ContentType=image/x-emf">
        <DigestMethod Algorithm="http://www.w3.org/2001/04/xmlenc#sha256"/>
        <DigestValue>R/xd+OPKKUKvS07wN3lOTHJIB070km3yTzoux4x2U+U=</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3qF1etFXQpFEzfVvoIrPtrHQdvNsqD1nse1Tda4lTqE=</DigestValue>
      </Reference>
      <Reference URI="/xl/styles.xml?ContentType=application/vnd.openxmlformats-officedocument.spreadsheetml.styles+xml">
        <DigestMethod Algorithm="http://www.w3.org/2001/04/xmlenc#sha256"/>
        <DigestValue>k6fMKjFZ5oAt4ke966K2u094AgTAK5rDiGdxPZEciY4=</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uJT0RPKrKLuIUSTsnjnkTw51BgTG1cwmttTpD7nmP+U=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uv8cwNv9i0DFTRruyliampveZ3lgXW2diidalmnT52A=</DigestValue>
      </Reference>
      <Reference URI="/xl/worksheets/sheet2.xml?ContentType=application/vnd.openxmlformats-officedocument.spreadsheetml.worksheet+xml">
        <DigestMethod Algorithm="http://www.w3.org/2001/04/xmlenc#sha256"/>
        <DigestValue>aTKlgmTfflMqtfz55WsnFKo9Sx4rgHLAUUkF4tQPT+U=</DigestValue>
      </Reference>
      <Reference URI="/xl/worksheets/sheet3.xml?ContentType=application/vnd.openxmlformats-officedocument.spreadsheetml.worksheet+xml">
        <DigestMethod Algorithm="http://www.w3.org/2001/04/xmlenc#sha256"/>
        <DigestValue>DqYVuo4AKULWPPmRyvkyx88IoGykSJ5KyXl/YGaPIVI=</DigestValue>
      </Reference>
    </Manifest>
    <SignatureProperties>
      <SignatureProperty Id="idSignatureTime" Target="#idPackageSignature">
        <mdssi:SignatureTime xmlns:mdssi="http://schemas.openxmlformats.org/package/2006/digital-signature">
          <mdssi:Format>YYYY-MM-DDThh:mm:ssTZD</mdssi:Format>
          <mdssi:Value>2016-12-30T16:28:48Z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D////////////////////////////////////g////////////////////////////////////4P///////////////////////////////////+D////////////////////////////////////g////////////////////////////////////4P///////////////////////////////////+D////////////////////////////////////g////////////////////////////////////4P///////////////////////////////////+D////////////////////////////////////g////////////////////////////////////4P///////////////////////////////////+D////////////////////////////////////g////////////////////////////////////4P///////////////////////////////////+D////////////////////////////////////g////////////////////////////////////4P///////////////////////////////////+D////////////////////////////////////g////////////////////////////////////4Pb//////////////////////////////////+D////////////////////////////////////g////////////////////////////////////4P///////////////////////////////////+DV///////////////////////////////////g////////////////////////////////////4P///////////////////////////////////+D////////////////////////////////////g6f//////////////////////////////////4AD//////////////////////////////////+D////////////////////////////////////g////////////////////////////////////4P///////////////////////////////////+DN///////////////////////////////////g////////////////////////////////////4P///////////////////////////////////+D////////////////////////////////////g////////////////////////////////////4P///////////////////////////////////+D////////////////////////////////////g////////////////////////////////////4P///////////////////////////////////+D////////////////////////////////////g////////////////////////////////////4P///////////////////////////////////+D+///////////////////////////////////g/v//////////////////////////////////4P///////////////////////////////////+D////////////////////////////////////g////////////////////////////////////4P///////////////////////////////////+D////////////////////////////////////g////////////////////////////////////4P3//////////////////////////////////+Dx///////////////////////////////////g////////////////////////////////////4P///////////////////////////////////+Dp///////////////////////////////////gn///////////////////////////////////4AD//////////////////////////////////+D////////////////////////////////////g1v//////////////////////////////////4PT//////////////////////////////////+D////////////////////////////////////g////////////////////////////////////4P///////////////////////////////////+D9///////////////////////////////////g////////////////////////////////////4P///////////////////////////////////+D7///////////////////////////////////g/f//////////////////////////////////4P///////////////////////////////////+D////////////////////////////////////g////////////////////////////////////4P///////////////////////////////////+DF///////////////////////////////////g////////////////////////////////////4P///////////////////////////////////+D+///////////////////////////////////gtP//////////////////////////////////4P///////////////////////////////////+D////////////////////////////////////g/v//////////////////////////////////4LD//////////////////////////////////+D+///////////////////////////////////g////////////////////////////////////4Nn//////////////////////////////////+Cg///////////////////////////////////g8f//////////////////////////////////4AD//////////////////////////////////+D////////////////////////////////////gtf//////////////////////////////////4P///////////////////////////////////+D////////////////////////////////////g/f//////////////////////////////////4P///////////////////////////////////+D////////////////////////////////////g////////////////////////////////////4P///////////////////////////////////+D////////////////////////////////////g////////////////////////////////////4P///////////////////////////////////+D////////////////////////////////////g////////////////////////////////////4P///////////////////////////////////+D////////////////////////////////////g////////////////////////////////////4P7//////////////////////////////////+D////////////////////////////////////g////////////////////////////////////4P///////////////////////////////////+D////////////////////////////////////g////////////////////////////////////4P///////////////////////////////////+D////////////////////////////////////g1v//////////////////////////////////4P///////////////////////////////////+D////////////////////////////////////g////////////////////////////////////4AD//////////////////////////////////+D////////////////////////////////////g////////////////////////////////////4P///////////////////////////////////+D////////////////////////////////////g+v//////////////////////////////////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H/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H/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f8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w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H/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f8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H/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f8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w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H/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f8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w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H/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w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H/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f8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w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H/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f8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w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H/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f8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w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H/AQEBAQEBAQEBAQEBAQEBAQEBAQEBAQEBAQEBAQEBAQGCkXkcAQEBAQEBAQEBAQEBSz+kAQEBAQEBgX1/AQEBAQEBAQEBAQEBAQEBAQEBAQEBAQEBAQEBAQEBAQEBAQEBAQEBAQEBAQEBAQEBAQEBAQEBAQEBAQEBAQEBAQEBAQEBAQEBAQEBAQEBAQEBAQEBAQEBAQEBAQEBAQEBAQEBAQEBAQEBAQEBAQEBAQEBAQEBAQEBAQEBAQEBAQEBAQEBAQEBAQEBAQEBAQEBAQEBAQEBAf8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w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H/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f8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w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8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8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f8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w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w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w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H/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f8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w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H/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f8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w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H/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2016-12-30T16:28:48Z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h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BGAAAAAAA7AIYBzAA/APg8pVz7AM1pgGRLAL/FcHYIAAAApAFKAAQAAADIUbkLEJFKACSSSgDYxg4GAGVLAIzj8HaXxXB23PzmBawBSgAAAEoAx/vGAP7///8AAP//RgZOAAIAAADwXU4AjWLOdI1iznQBAFsBAAgAAAACAAAAAAAAEOxGACJqznQAAAAAAAAAAEbtRgAHAAAAOO1GAAcAAAAAAAAAAAAAADjtRgBI7EYA7urNdAAAAAAAAgAAAABGAAcAAAA47UYABwAAAEwSz3QAAAAAAAAAADjtRgAHAAAAAAAAAHTsRgCVLs10AAAAAAACAAA47UY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EYA2b/XaWX7xhPR5MYT4uDkaeA7UAiYhwka9JHxBWkVIQkiAIoBoLFGAHSxRgCgUPIFIA0AhDi0RgCx4eRpIA0AhAAAAADgO1AIYF3jBCSzRgDQsQ1q9pHxBQAAAADQsQ1qIA0AAPSR8QUBAAAAAAAAAAcAAAD0kfEFAAAAAAAAAACosUYAZM7WaSAAAAD/////AAAAAAAAAAAVAAAAAAAAAHAAAAABAAAAAQAAACQAAAAkAAAAEAAAAAAAAAAAAFAIYF3jBAGyAQD/////hhQKAGiyRgBoskYAerHkaQAAAACYtEYA4DtQCIqx5GmGFAoA8H7hBSiyRg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2///////////////////////////////////A////////////////////////////////////wP///////////////////////////////////8D////////////////////////////////////A1f//////////////////////////////////wP///////////////////////////////////8D////////////////////////////////////A////////////////////////////////////wOn//////////////////////////////////8AA///////////////////////////////////A////////////////////////////////////wP///////////////////////////////////8D////////////////////////////////////Azf//////////////////////////////////wP///////////////////////////////////8D////////////////////////////////////A////////////////////////////////////wP///////////////////////////////////8D////////////////////////////////////A////////////////////////////////////wP///////////////////////////////////8D////////////////////////////////////A////////////////////////////////////wP///////////////////////////////////8D////////////////////////////////////A/v//////////////////////////////////wP7//////////////////////////////////8D////////////////////////////////////A////////////////////////////////////wP///////////////////////////////////8D////////////////////////////////////A////////////////////////////////////wP///////////////////////////////////8D9///////////////////////////////////A8f//////////////////////////////////wP///////////////////////////////////8D////////////////////////////////////A6f//////////////////////////////////wJ///////////////////////////////////8AA///////////////////////////////////A////////////////////////////////////wNb//////////////////////////////////8D0///////////////////////////////////A////////////////////////////////////wP///////////////////////////////////8D////////////////////////////////////A/f//////////////////////////////////wP///////////////////////////////////8D////////////////////////////////////A+///////////////////////////////////wP3//////////////////////////////////8D////////////////////////////////////A////////////////////////////////////wP///////////////////////////////////8D////////////////////////////////////Axf//////////////////////////////////wP///////////////////////////////////8D////////////////////////////////////A/v//////////////////////////////////wLT//////////////////////////////////8D////////////////////////////////////A////////////////////////////////////wP7//////////////////////////////////8Cw///////////////////////////////////A/v//////////////////////////////////wP///////////////////////////////////8DZ///////////////////////////////////AoP//////////////////////////////////wPH//////////////////////////////////8AA///////////////////////////////////A////////////////////////////////////wLX//////////////////////////////////8D////////////////////////////////////A////////////////////////////////////wP3//////////////////////////////////8D////////////////////////////////////A////////////////////////////////////wP///////////////////////////////////8D////////////////////////////////////A////////////////////////////////////wP///////////////////////////////////8D////////////////////////////////////A////////////////////////////////////wP///////////////////////////////////8D////////////////////////////////////A////////////////////////////////////wP///////////////////////////////////8D+///////////////////////////////////A////////////////////////////////////wP///////////////////////////////////8D////////////////////////////////////A////////////////////////////////////wP///////////////////////////////////8D////////////////////////////////////A////////////////////////////////////wNb//////////////////////////////////8D////////////////////////////////////A////////////////////////////////////wP///////////////////////////////////8AA///////////////////////////////////A////////////////////////////////////wP///////////////////////////////////8D////////////////////////////////////A////////////////////////////////////wPr//////////////////////////////////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f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H/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f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H/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f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H/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f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H/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f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B/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H/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f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B/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H/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f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B/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H/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f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B/wEBAQEBAQEBAQEBAQECMOQ/AQEBAQEBAQEBAQEBAQEBAQEBAVYBmsF2AQEBAQEBAecBAQEBAQEBAQEBAQEBAQEBAQEBAQEBAQEBAQEBAQEBAQEBAQEBAQEBAQEBAQEBAQEBAQEBAQEBAQEBAQEBAQEBAQEBAQEBAQEBAQEBAQEBAQEBAQEBAQEBAQEBAQEBAQEBAQEBAQEBAQEBAQEBAQEBAQEBAQEBAQEBAQEBAQEBAQEBAQEBAQEBAQEBAQEBAQEBAQEBAQEBAQEBAQEBAQEBAQH/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f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B/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H/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f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B/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H/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f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B/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H/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f8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B/w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H/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f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B/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H/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f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B/w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H/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f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B/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H/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f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B/wEBAQEBAQEBAQEBAQEBAQEBAQEBAQEBAQEBAQEBAQGJAQEBAQEBAQEBAQEBAQEBATcBAQEBAQEBAQEBAWICkIVHlAEkN5FgAQEBAQEBAQEBAQEBAQEBAQEBAQFKI2NwAQEBAXK+AQEBAU4KAQEBAQEBAQEBAQEBAQEBAQEBAQEBAQEBAQEBAQEBAQEBAQEBAQEBAQEBAQEBAQEBAQEBAQEBAQEBAQEBAQEBAQEBAQEBAQEBAQEBAQEBAQEBAQEBAQEBAQEBAQEBAQEBAQEBAQEBAQH/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f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B/wEBAQEBAQEBAQEBAQEBAQEBAQEBAQEBAQEBAQEBAQ6GAQEBAQEBAQEBAQEBAQEBIa0BAQEBAQEBAQEBATEBAXErAbqkAQEBAQEBAoRqqp8BAQEBAQEBAQEBAQEBAQEBAZY8EIN+rgEBAQEBWX4BAQEBAQEBAQEBAQEBAQEBAQEBAQEBAQEBAQEBAQEBAQEBAQEBAQEBAQEBAQEBAQEBAQEBAQEBAQEBAQEBAQEBAQEBAQEBAQEBAQEBAQEBAQEBAQEBAQEBAQEBAQEBAQEBAQEBAQH/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f8BAQEBAQEBAQEBAQEBAQEBAQEBAQEBAQEBAQEBAQFDAQEBAQEBAQEBAQEBAQEBAYw2AQEBAQEBAQEBAayjAQEBwQEBATzaAQEBAQEBYwYGYHZ+V6MBAQEBAQEBAQEBAarXAQEBAQEBLa2cewEBzwEBAQEBAQEBAQEBAQEBAQEBAQEBAQEBAQEBAQEBAQEBAQEBAQEBAQEBAQEBAQEBAQEBAQEBAQEBAQEBAQEBAQEBAQEBAQEBAQEBAQEBAQEBAQEBAQEBAQEBAQEBAQEBAQEBAQEB/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H/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f8BAQEBAQEBAQEBAQEBAQEBAQEBAQEBAQEBAQEBAYcnAQEBAQEBAQEBAQEBAQEBAYw2AQEBAQEBAQEBATp1AQEBVwEBAQFWEzUBAV++AQEBASc2AQEBAQE/MaTeZSk/hgEBAQEBAQEBAQEBAQEBAQ/PFAEBAXMBAQEBAQEBAQEBAQEBAQEBAQEBAQEBAQEBAQEBAQEBAQEBAQEBAQEBAQEBAQEBAQEBAQEBAQEBAQEBAQEBAQEBAQEBAQEBAQEBAQEBAQEBAQEBAQEBAQEBAQEBAQEB/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H/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f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B/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H/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f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B/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H/AQEBAQEBAQEBAQEBAQEBAQEBAQEBAQEBAQEBAaQBAQEBAQEBAQEBAQEBAQEBAQGMNgEBAQEBAQEBAQG/1wEBAXuxAQGUWAEBAQEBLk5/Co8BAX4BTAEBAQEBxYNGPAEBZRYBAQEBAQEBAcEBAQEBAQHYclQsOAEBAQEBAQEBAWylhgEBAQEBAQEBAQEBAQEBAQEBAQEBAQEBAQEBAQEBAQEBAQEBAQEBAQEBAQEBAQEBAQEBAQEBAQEBAQEBAQEBAQEBAQEBAQEBAQEBAQEBAQEBAf8BAQEBAQEBAQEBAQEBAQEBAQEBAQEBAQEBAQFbuQEBAQEBAQEBAQEBAQEBAQEBAYw2AQEBAQEBAQEBAQ/UAQEBAc4BAYhnAQEBAQEBVwIBAQEBVgExAQEBAQFdS0OcAQGu1QEBAQEBAQFsKgEBAQEBAdYBAU0PVp04AQEBAQEBAQEFfYMBAQEBAQEBAQEBAQEBAQEBAQEBAQEBAQEBAQEBAQEBAQEBAQEBAQEBAQEBAQEBAQEBAQEBAQEBAQEBAQEBAQEBAQEBAQEBAQEBAQEBAQEB/wEBAQEBAQEBAQEBAQEBAQEBAQEBAQEBAQEBAUirAQEBAQEBAQEBAQEBAQEBAQEBjDYBAQEBAQEBAQEBAQEBAQEBAQEBAQEBAQEBAQEDUQEBAQE60qcBAQEBOTR/AJIBAa3IlAEBAQEBAZHOAQEBAQEB0wEBAQEBdpA6YyEBAQEBAQEBdq+VEAEBAQEBAQEBAQEBAQEBAQEBAQEBAQEBAQEBAQEBAQEBAQEBAQEBAQEBAQEBAQEBAQEBAQEBAQEBAQEBAQEBAQEBAQEBAQEBAQEBAQH/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f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B/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H/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f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B/wEBAQEBAQEBAQEBAQEBAQEBAQEBAQEBAQEBYQEBAQEBAQEBAQEBAQEBAQEBAQEBppIBAQEBAQEBAQEBAQEBAQEBAb5EAQEBAQEBAQEBAQGmgQE/N2gBAVJzAQEBAQEBAQEBAQEBabgGWQEBAQEBATEBARY4AQEBAQEBAQEBAcMBAQEBAQEBAQEBAQFSgpkPqAVRhAEBAQEBAQEBAQEBAQEBAQEBAQEBAQEBAQEBAQEBAQEBAQEBAQEBAQEBAQEBAQEBAQEBAQEBAQEBAQEBAQEBAQH/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f8BAQEBAQEBAQEBAQEBAQEBAQEBAQEBAQEBXlkBAQEBAQEBAQEBAQEBAQEBAQEBAUkJAQEBAQEBAQEBAQEBAQEBAQEBAQEBAQEBAQEBAb0/p7W/F8DBJl7CYsNqkcMvUCUJLIQBAQEBAQEBAQEBAUCDAQEBlAEBAQEBAQEBAVEQAQEBAQEBAQEBAQEBAQEBAQEBASE0vGF2AQEBAQEBAQEBAQEBAQEBAQEBAQEBAQEBAQEBAQEBAQEBAQEBAQEBAQEBAQEBAQEBAQEBAQEBAQEBAQEB/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H/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f8BAQEBAQEBAQEBAQEBAQEBAQEBAQEBAQFXGAEBAQEBAQEBAQEBAQEBAQEBAQEBAQFvAQEBAQEBAQEBAQEBAQEBAQEBAQEBAQEBAQEBAQEBAQG2HbcBARs4AQEBAQEBAQEBAQEBAQEBAQEBAQEBAbgBAQEBnQEBAQEBAQEBLwEBAQEBAQEBAQEBAQEBAQEBAQEBAQEBAQEBAYecAQF/TnNIUgEBAQEBAQEBAQEBAQEBAQEBAQEBAQEBAQEBAQEBAQEBAQEBAQEBAQEBAQEBAQEBAQEB/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H/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f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B/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H/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f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B/wEBAQEBAQEBAQEBAQEBAQEBAQEBAQGeAQEBAQEBAQEBAQEBAQEBAQEBAQEBAQEBATRgAQEBAQEBAQEBAQEBAQEBAQEBAQEBAQEBAQEBAQEBAQEBn2+gAQEBAQEBAQEBAQEBAQEBAQEBAQEBAQFcAQEBAQEBRwEBAQEBAU8BAQEBAQEBAQEBAQEBAQEBAQEBAQEBAQEBAQE7oY8BAQEBAQEBAQEBAQEBAQEBAQEBAQEBAQEBAYpIfqIBAQEBAQEBAQEBAQEBAQEBAQEBAQEBAQEBAQH/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f8BAQEBAQEBAQEBAQEBAQEBAQEBAQFzigEBAQEBAQEBAQEBAQEBAQEBAQEBAQEBAQGLjAEBAQEBAQEBAQEBAQEBAQEBAQEBAQEBAQEBAQEBAQEBAQEASgEBAQEBAQEBAQEBAQEBAQEBAQEBAQGNjgEBAQEBAUcBAQEBAY+QAQEBAQEBAQEBAQEBAQEBAQEBAQEBAQFmkZI4AQEBAQEBAQEBAQEBAQEBAQEBAQEBAQEBAQEBAQEBAQEBAQEOk5RZAQEBAQEBAQEBAQEBAQEBAQEBAQEB/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H/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f8BAQEBAQEBAQEBAQEBAQEBAQEBAX0hAQEBAQEBAQEBAQEBAQEBAQEBAQEBAQEBAQEdWAEBAQEBAQEBAQEBAQEBAQEBAQEBAQEBAQEBAQEBAQEBAQEAMAEBAQEBAQEBAQEBAQEBAQEBAQEBAQF+UgEBAQEBAVt8AQEBASUgAQEBAQEBAQEBAQEBAQEBbVFXcQEBAQEBAQEBAQEBAQEBAQEBAQEBAQEBAQEBAQEBAQEBAQEBAQEBAQEBAQEBAQEBASB8AQEBAQEBAQEBAQEBAQEBAQEB/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H/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f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B/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H/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f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B/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H/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f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B/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H/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f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B/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H/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f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B/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lPkcHZYiDBrKCwwa///AAAAAEx1floAADzORgBIAo90AAAAADBRSgCQzUYAUPNNdQAAAAAAAENoYXJVcHBlclcAAfF2o+dwdnzORgAAAAAA6M1GAIABlHQOXI904FuPdOjNRgBkAQAAjWLOdI1iznS4wk8AAAgAAAACAAAAAAAACM5GACJqznQAAAAAAAAAAELPRgAJAAAAMM9GAAkAAAAAAAAAAAAAADDPRgBAzkYA7urNdAAAAAAAAgAAAABGAAkAAAAwz0YACQAAAEwSz3QAAAAAAAAAADDPRgAJAAAAAAAAAGzORgCVLs10AAAAAAACAAAwz0YACQAAAGR2AAgAAAAAJQAAAAwAAAADAAAAGAAAAAwAAAAAAAACEgAAAAwAAAABAAAAHgAAABgAAAALAAAAYQAAADUBAAByAAAAJQAAAAwAAAADAAAAVAAAANAAAAAMAAAAYQAAAJUAAABxAAAAAQAAAKsKDUJyHA1CDAAAAGEAAAAWAAAATAAAAAAAAAAAAAAAAAAAAP//////////eAAAAFYAaQBjAHQAbwByACAASAB1AGcAbwAgAEQAZQBsAGcAYQBkAG8AIABTAC4ACAAAAAMAAAAGAAAABAAAAAgAAAAFAAAABAAAAAkAAAAHAAAACAAAAAgAAAAEAAAACQAAAAcAAAADAAAACAAAAAcAAAAIAAAACAAAAAQAAAAH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d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U+RwdliIMGsoLDBr//8AAAAATHV+WgAAPM5GAEgCj3QAAAAAMFFKAJDNRgBQ8011AAAAAAAAQ2hhclVwcGVyVwAB8Xaj53B2fM5GAAAAAADozUYAgAGUdA5cj3TgW4906M1GAGQBAACNYs50jWLOdLjCTwAACAAAAAIAAAAAAAAIzkYAImrOdAAAAAAAAAAAQs9GAAkAAAAwz0YACQAAAAAAAAAAAAAAMM9GAEDORgDu6s10AAAAAAACAAAAAEYACQAAADDPRgAJAAAATBLPdAAAAAAAAAAAMM9GAAkAAAAAAAAAbM5GAJUuzXQAAAAAAAIAADDPRgAJAAAAZHYACAAAAAAlAAAADAAAAAEAAAAYAAAADAAAAP8AAAISAAAADAAAAAEAAAAeAAAAGAAAACoAAAAFAAAAhQAAABYAAAAlAAAADAAAAAEAAABUAAAAqAAAACsAAAAFAAAAgwAAABUAAAABAAAAqwoNQnIcDUIrAAAABQAAAA8AAABMAAAAAAAAAAAAAAAAAAAA//////////9sAAAARgBpAHIAbQBhACAAbgBvACAAdgDhAGwAaQBkAGEARg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EYAAAAAADsAhgHMAD8A+DylXPsAzWmAZEsAv8VwdggAAACkAUoABAAAAMhRuQsQkUoAJJJKANjGDgYAZUsAjOPwdpfFcHbc/OYFrAFKAAAASgDH+8YA/v///wAA//9GBk4AAgAAAPBdTgCNYs50jWLOdAEAWwEACAAAAAIAAAAAAAAQ7EYAImrOdAAAAAAAAAAARu1GAAcAAAA47UYABwAAAAAAAAAAAAAAOO1GAEjsRgDu6s10AAAAAAACAAAAAEYABwAAADjtRgAHAAAATBLPdAAAAAAAAAAAOO1GAAcAAAAAAAAAdOxGAJUuzXQAAAAAAAIAADjtR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BQCHgyJxr+nY90b4k1ajcUAZAAAAAAWI8JGgyzRgDeFiEIIgCKAUmMNWrMsUYAAAAAAOA7UAgMs0YAJIiAEhSyRgDZizVqUwBlAGcAbwBlACAAVQBJAAAAAAD1izVq5LJGAOEAAACMsUYAS+TlacAT6wXhAAAAAQAAAJYyJxoAAEYA6uPlaQQAAAAFAAAAAAAAAAAAAAAAAAAAljInGpizRgAlizVqaGHlBQQAAADgO1AIAAAAAEmLNWoAAAAAAABlAGcAbwBlACAAVQBJAAAACjZoskYAaLJGAOEAAAAEskYAAAAAAHgyJxoAAAAAAQAAAAAAAAAoskY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9v//////////////////////////////////wP///////////////////////////////////8D////////////////////////////////////A////////////////////////////////////wNX//////////////////////////////////8D////////////////////////////////////A////////////////////////////////////wP///////////////////////////////////8Dp///////////////////////////////////AAP//////////////////////////////////wP///////////////////////////////////8D////////////////////////////////////A////////////////////////////////////wM3//////////////////////////////////8D////////////////////////////////////A////////////////////////////////////wP///////////////////////////////////8D////////////////////////////////////A////////////////////////////////////wP///////////////////////////////////8D////////////////////////////////////A////////////////////////////////////wP///////////////////////////////////8D////////////////////////////////////A////////////////////////////////////wP7//////////////////////////////////8D+///////////////////////////////////A////////////////////////////////////wP///////////////////////////////////8D////////////////////////////////////A////////////////////////////////////wP///////////////////////////////////8D////////////////////////////////////A/f//////////////////////////////////wPH//////////////////////////////////8D////////////////////////////////////A////////////////////////////////////wOn//////////////////////////////////8Cf///////////////////////////////////AAP//////////////////////////////////wP///////////////////////////////////8DW///////////////////////////////////A9P//////////////////////////////////wP///////////////////////////////////8D////////////////////////////////////A////////////////////////////////////wP3//////////////////////////////////8D////////////////////////////////////A////////////////////////////////////wPv//////////////////////////////////8D9///////////////////////////////////A////////////////////////////////////wP///////////////////////////////////8D////////////////////////////////////A////////////////////////////////////wMX//////////////////////////////////8D////////////////////////////////////A////////////////////////////////////wP7//////////////////////////////////8C0///////////////////////////////////A////////////////////////////////////wP///////////////////////////////////8D+///////////////////////////////////AsP//////////////////////////////////wP7//////////////////////////////////8D////////////////////////////////////A2f//////////////////////////////////wKD//////////////////////////////////8Dx///////////////////////////////////AAP//////////////////////////////////wP///////////////////////////////////8C1///////////////////////////////////A////////////////////////////////////wP///////////////////////////////////8D9///////////////////////////////////A////////////////////////////////////wP///////////////////////////////////8D////////////////////////////////////A////////////////////////////////////wP///////////////////////////////////8D////////////////////////////////////A////////////////////////////////////wP///////////////////////////////////8D////////////////////////////////////A////////////////////////////////////wP///////////////////////////////////8D////////////////////////////////////A/v//////////////////////////////////wP///////////////////////////////////8D////////////////////////////////////A////////////////////////////////////wP///////////////////////////////////8D////////////////////////////////////A////////////////////////////////////wP///////////////////////////////////8DW///////////////////////////////////A////////////////////////////////////wP///////////////////////////////////8D////////////////////////////////////AAP//////////////////////////////////wP///////////////////////////////////8D////////////////////////////////////A////////////////////////////////////wP///////////////////////////////////8D6///////////////////////////////////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H/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f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H/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f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H/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f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H/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f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H/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f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B/wEBAcEgAQEBAQEBAQEBAQEBAQEBAQEBAQEBAQEBAQEBAQEBAQE/KwEBAQEBAQEBawkBAQEBAQEBAQEBAQEBAQEBAQEBAQEBAQEBAQEBAQEBAQEBAQEBAQEBAQEBAQEBAQEBAQEBAQEBAQEBAQEBAQEBAQEBAQEBAQEBAQEBAQEBAQEBAQEBAQEBAQEBAQEBAQEBAQEBAQEBAQEBAQEBAQEBAQEBAQEBAQEBAQEBAQEBAQEBAQEBAQEBAQEBAQEBAQEBAQEBAQEBAQEBAQEBAQEBAQH/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f8BAQEBRE+jAQEBAQEBAQEBAQEBAQEBAQEBAUrqM4QBAQEBAQEBr2kBAQEBAQEBAdK7AQEBAQEBAQEBAQEBAQEBAQEBAQEBAQEBAQEBAQEBAQEBAQEBAQEBAQEBAQEBAQEBAQEBAQEBAQEBAQEBAQEBAQEBAQEBAQEBAQEBAQEBAQEBAQEBAQEBAQEBAQEBAQEBAQEBAQEBAQEBAQEBAQEBAQEBAQEBAQEBAQEBAQEBAQEBAQEBAQEBAQEBAQEBAQEBAQEBAQEBAQEBAQEBAQEBAQEB/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H/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f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B/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H/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f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B/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H/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f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B/wEBAQEBAQEBAQEBAQEBAQEBAQEBAUUPciABAQEBAQEBAQEBERMBAQEBAQE4w6Y+xcMBAQEBAQEBAQEBAQEBAQEBAQEBAQEBAQEBAQEBAQEBAQEBAQEBAQEBAQEBAQEBAQEBAQEBAQEBAQEBAQEBAQEBAQEBAQEBAQEBAQEBAQEBAQEBAQEBAQEBAQEBAQEBAQEBAQEBAQEBAQEBAQEBAQEBAQEBAQEBAQEBAQEBAQEBAQEBAQEBAQEBAQEBAQEBAQEBAQEBAQEBAQEBAQEBAQEBAQH/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f8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B/wEBAQEBAQEBAQEBAQEBAQEBAQEBAQEBAQEBARB+cgUBAQEB3gEBAQEBAQEBAQEBDuYBAQEpiJB1AQEBAQEBAQEBAQEBAQEBAQEBAQEBAQEBAQEBAQEBAQEBAQEBAQEBAQEBAQEBAQEBAQEBAQEBAQEBAQEBAQEBAQEBAQEBAQEBAQEBAQEBAQEBAQEBAQEBAQEBAQEBAQEBAQEBAQEBAQEBAQEBAQEBAQEBAQEBAQEBAQEBAQEBAQEBAQEBAQEBAQEBAQEBAQEBAQEBAQEBAQEBAQH/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f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B/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H/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f8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B/w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H/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f8BAQEBAQEBAQEBAQEBAQEBAQEBAQEBAQEBAQEBAQEBAQE3AQEBAQEBAQEBAQE/Bn5MAQEBAQEBWZ7XAQEBAQEBAQEBAQEB35A9AQEBAQEBAQEBAQEBAQEBAQEBAQEBAQEBAQEBAQEBAQEBAQEBAQEBAQEBAQEBAQEBAQEBAQEBAQEBAQEBAQEBAQEBAQEBAQEBAQEBAQEBAQEBAQEBAQEBAQEBAQEBAQEBAQEBAQEBAQEBAQEBAQEBAQEBAQEBAQEBAQEBAQEBAQEBAQEBAQEBAQEB/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H/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f8BAQEBAQEBAQEBAQEBAQEBAQEBAQEBAQEBAQEBAQEBAYThAQEBAQEBAQEBAQEBAQFMAQEBSs8vGgEBzuICAQEBAQEBAQEBAQEBAQEBAT9+SwEBAQEBAQEBAQEBAQEBAQEBAQEBAQEBAQEBAQEBAQEBAQEBAQEBAQEBAQEBAQEBAQEBAQEBAQEBAQEBAQEBAQEBAQEBAQEBAQEBAQEBAQEBAQEBAQEBAQEBAQEBAQEBAQEBAQEBAQEBAQEBAQEBAQEBAQEBAQEBAQEBAQEBAQEBAQEB/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H/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f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B/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H/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f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B/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H/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f8BAQEBAQEBAQEBAQEBAQEBAQEBAQEBAQEBAQEBAQEOhgEBAQEBAQEBAQEBAQEBASGtAQEBAQEBAQEBAQExAQFxKwG6pAEBAQEBAQKEaqqfAQEBAQEBAQEBAQEBAQEBAQGWPBCDfq4BAQEBAVl+AQEBAQEBAQEBAQEBAQEBAQEBAQEBAQEBAQEBAQEBAQEBAQEBAQEBAQEBAQEBAQEBAQEBAQEBAQEBAQEBAQEBAQEBAQEBAQEBAQEBAQEBAQEBAQEBAQEBAQEBAQEBAQEBAQEBAQEB/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H/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f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B/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H/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f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B/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H/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f8BAQEBAQEBAQEBAQEBAQEBAQEBAQEBAQEBAQEBRHgBAQEBAQEBAQEBAQEBAQEBAYxuAQEBAQEBAQEBAZEBAQEBxBwBAQEmAQEBV4+4AQEBAQE2ywEBqQEBAQEBzttqARBDAQEBBSNiNSABAQEBAQFFRwEBYQEBe6APawEBAQEBAQEBAQEBAQEBAQEBAQEBAQEBAQEBAQEBAQEBAQEBAQEBAQEBAQEBAQEBAQEBAQEBAQEBAQEBAQEBAQEBAQEBAQEBAQEBAQEBAQEBAQEBAQEBAQEB/wEBAQEBAQEBAQEBAQEBAQEBAQEBAQEBAQEBAQGYWgEBAQEBAQEBAQEBAQEBAQEBjDYBAQEBAQEBAQEBtQEBAQEaxgEBAaEBAQFEXRK6AQEBAQR0AQXMAQEBAQFlzzM/AXRmAQEBAQFBg0Z+OwEBAQG5AYwnAQEBAQEyp40BAQEBAQEBAQEBAQEBAQEBAQEBAQEBAQEBAQEBAQEBAQEBAQEBAQEBAQEBAQEBAQEBAQEBAQEBAQEBAQEBAQEBAQEBAQEBAQEBAQEBAQEBAQEBAQEBAQH/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f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B/wEBAQEBAQEBAQEBAQEBAQEBAQEBAQEBAQEBAQGkAQEBAQEBAQEBAQEBAQEBAQEBjDYBAQEBAQEBAQEBv9cBAQF7sQEBlFgBAQEBAS5OfwqPAQF+AUwBAQEBAcWDRjwBAWUWAQEBAQEBAQHBAQEBAQEB2HJULDgBAQEBAQEBAQFspYYBAQEBAQEBAQEBAQEBAQEBAQEBAQEBAQEBAQEBAQEBAQEBAQEBAQEBAQEBAQEBAQEBAQEBAQEBAQEBAQEBAQEBAQEBAQEBAQEBAQEBAQEBAQH/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f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B/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H/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f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B/wEBAQEBAQEBAQEBAQEBAQEBAQEBAQEBAQEBiEEBAQEBAQEBAQEBAQEBAQEBAQEBSRYBAQEBAQEBAQEBAQEBAQEBAQEBAQEBAQEBAQEBAbp+AQHGMTsBAQEPGAEBAQEBAQEBAQHHAQEBVwEBAQEBAXWVAZIBAQEBAQEBAQEBAQFDAQEBAXs2mUYOWQEBBbswAQEBAQEBAQEBAQEBAQEBAQEBAQEBAQEBAQEBAQEBAQEBAQEBAQEBAQEBAQEBAQEBAQEBAQEBAQEBAQEBAQEBAQEBAQH/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f8BAQEBAQEBAQEBAQEBAQEBAQEBAQEBAQEBAWEBAQEBAQEBAQEBAQEBAQEBAQEBAaaSAQEBAQEBAQEBAQEBAQEBAQG+RAEBAQEBAQEBAQEBpoEBPzdoAQFScwEBAQEBAQEBAQEBAWm4BlkBAQEBAQExAQEWOAEBAQEBAQEBAQHDAQEBAQEBAQEBAQEBUoKZD6gFUYQBAQEBAQEBAQEBAQEBAQEBAQEBAQEBAQEBAQEBAQEBAQEBAQEBAQEBAQEBAQEBAQEBAQEBAQEBAQEBAQEBAQEB/wEBAQEBAQEBAQEBAQEBAQEBAQEBAQEBAQHEKwEBAQEBAQEBAQEBAQEBAQEBAQEBa6ABAQEBAQEBAQEBAQEBAQEBAQCjAQEBAQEBAQEBEW+GMQFxMSkBAZpoAQEBAQEBAQEBAQEBAQEBAQEBAQEBAVcBAX9mAQEBAQEBAQEBj30BAQEBAQEBAQEBAQEBAQEBjAkZXVEFAQEBAQEBAQEBAQEBAQEBAQEBAQEBAQEBAQEBAQEBAQEBAQEBAQEBAQEBAQEBAQEBAQEBAQEBAQEBAQEBAQH/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f8BAQEBAQEBAQEBAQEBAQEBAQEBAQEBAQEBoQEBAQEBAQEBAQEBAQEBAQEBAQEBAQK7AQEBAQEBAQEBAQEBAQEBAQEBAQEBAQEBAQEBAQEBAQFTUgBEAQFRAQEBAQEBAQEBAQEBAQEBAQEBAQEBARZ/AQEBXwEBAQEBAQEBAbwBAQEBAQEBAQEBAQEBAQEBAQEBAQEBAb0VtDq+AQEBAQEBAQEBAQEBAQEBAQEBAQEBAQEBAQEBAQEBAQEBAQEBAQEBAQEBAQEBAQEBAQEBAQEBAQEB/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H/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f8BAQEBAQEBAQEBAQEBAQEBAQEBAQEBAQGxAQEBAQEBAQEBAQEBAQEBAQEBAQEBAQGzAQEBAQEBAQEBAQEBAQEBAQEBAQEBAQEBAQEBAQEBAQEBY7QBAVABAQEBAQEBAQEBAQEBAQEBAQEBAQEBATcBAQEBPQMBAQEBAQEBtQEBAQEBAQEBAQEBAQEBAQEBAQEBAQEBAQEBAQEKEQEBAQEYR69+bAEBAQEBAQEBAQEBAQEBAQEBAQEBAQEBAQEBAQEBAQEBAQEBAQEBAQEBAQEBAQEB/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H/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f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B/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H/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f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B/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H/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f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B/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H/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f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B/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H/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f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B/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H/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f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B/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H/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f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B/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H/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f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B/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H/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f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f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0AAAAAwAAABhAAAAlQAAAHEAAAABAAAAqwoNQnIcDUIMAAAAYQAAABYAAABMAAAAAAAAAAAAAAAAAAAA//////////94AAAAVgBpAGMAdABvAHIAIABIAHUAZwBvACAARABlAGwAZwBhAGQAbwAgAFMALgAIAAAAAwAAAAYAAAAEAAAACAAAAAUAAAAEAAAACQAAAAcAAAAIAAAACAAAAAQAAAAJAAAABwAAAAMAAAAIAAAABwAAAAgAAAAIAAAABAAAAAc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d/8QUyF6W0ahwF2UHFXlhmcqN+oqapAO14B9qzRpu+8=</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XSpWHM9iC0tfFCEeoXE5WkR9h1mDU4gtK3iEp+xPhKc=</DigestValue>
    </Reference>
    <Reference Type="http://www.w3.org/2000/09/xmldsig#Object" URI="#idValidSigLnImg">
      <DigestMethod Algorithm="http://www.w3.org/2001/04/xmlenc#sha256"/>
      <DigestValue>M8MVB84ROYM/yeKx1COqf59oUzvtiZ6H9aDuYMoOFvE=</DigestValue>
    </Reference>
    <Reference Type="http://www.w3.org/2000/09/xmldsig#Object" URI="#idInvalidSigLnImg">
      <DigestMethod Algorithm="http://www.w3.org/2001/04/xmlenc#sha256"/>
      <DigestValue>mEicPIrxUeI3bnFZoyV9aIPAW7vUA1QICZR+LrSd+X8=</DigestValue>
    </Reference>
  </SignedInfo>
  <SignatureValue>PwPQwnMXWx5S2abhuOaVi9p1Jp2tdVCcKnvieA+GHPIwlrflgNZJJujTCL9gqprwHqqwiY92AtXQ
pgLWowMMQKsyo14OE+YtuXP7aVLbPkBQsPTofDGFPVItuwsWNDYHC5N6iAVxjT4xiAiSwd/It5Mm
bUTNnSRgaXtihF8vld2syL5vs7GrbU9LrK3V0/QU3Rb9q0BwSs2bfy+R7Wi7lPqWkBl4lZXfPAEN
jNt49QYz2NsdUtaGvMtDCk+j59uETfeHflwqvwzY+iriiOlwPkRuHw70wjUzYERo88iH2kjR0NBt
wxd5ROTmx6snIt/8Fa2ST1Ht75iWHLuJ1jFz6Q==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eWAWudbNxq0IDmQop/91/QKmYhFqzI99xjUKccuMakw=</DigestValue>
      </Reference>
      <Reference URI="/xl/comments1.xml?ContentType=application/vnd.openxmlformats-officedocument.spreadsheetml.comments+xml">
        <DigestMethod Algorithm="http://www.w3.org/2001/04/xmlenc#sha256"/>
        <DigestValue>faBDhZEND+LS2XnVTlubw4pFp7M35idkfbQPcSyG6s0=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zAaVRASEbX4EYwm/ZCxEmq+qU0pGY1aY7B3zQ3/pr5E=</DigestValue>
      </Reference>
      <Reference URI="/xl/drawings/drawing2.xml?ContentType=application/vnd.openxmlformats-officedocument.drawing+xml">
        <DigestMethod Algorithm="http://www.w3.org/2001/04/xmlenc#sha256"/>
        <DigestValue>il+TUvW5+ryqI63N8CpdWm9vdYq1cNTaMslL8D3T5h4=</DigestValue>
      </Reference>
      <Reference URI="/xl/drawings/vmlDrawing1.vml?ContentType=application/vnd.openxmlformats-officedocument.vmlDrawing">
        <DigestMethod Algorithm="http://www.w3.org/2001/04/xmlenc#sha256"/>
        <DigestValue>ePr8t2ZjAPq9mRF3r11Jqx0Lo/vT8meZxpcV8PTARFo=</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47Ncu/78q2rYGMhds7osU3budvp2Sx3G3KGBlfytSEc=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tyxLUnZuK+ohHDFmY7fEVS6WfhqsktHKF2/rPO7DK8g=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svdmRkQVZlnHAwUU4naa3hM713sQ6SIZZgmBHfrdAgs=</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pZe/WmRT0vifyJvCq2LzFDxG+5Y94MH6HKRYYpxxeTI=</DigestValue>
      </Reference>
      <Reference URI="/xl/media/image2.emf?ContentType=image/x-emf">
        <DigestMethod Algorithm="http://www.w3.org/2001/04/xmlenc#sha256"/>
        <DigestValue>iMSdm842TYUzdvYPBQYVgHxIVQbkIcUttTuovBlFuhk=</DigestValue>
      </Reference>
      <Reference URI="/xl/media/image3.emf?ContentType=image/x-emf">
        <DigestMethod Algorithm="http://www.w3.org/2001/04/xmlenc#sha256"/>
        <DigestValue>R/xd+OPKKUKvS07wN3lOTHJIB070km3yTzoux4x2U+U=</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3qF1etFXQpFEzfVvoIrPtrHQdvNsqD1nse1Tda4lTqE=</DigestValue>
      </Reference>
      <Reference URI="/xl/styles.xml?ContentType=application/vnd.openxmlformats-officedocument.spreadsheetml.styles+xml">
        <DigestMethod Algorithm="http://www.w3.org/2001/04/xmlenc#sha256"/>
        <DigestValue>k6fMKjFZ5oAt4ke966K2u094AgTAK5rDiGdxPZEciY4=</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uJT0RPKrKLuIUSTsnjnkTw51BgTG1cwmttTpD7nmP+U=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uv8cwNv9i0DFTRruyliampveZ3lgXW2diidalmnT52A=</DigestValue>
      </Reference>
      <Reference URI="/xl/worksheets/sheet2.xml?ContentType=application/vnd.openxmlformats-officedocument.spreadsheetml.worksheet+xml">
        <DigestMethod Algorithm="http://www.w3.org/2001/04/xmlenc#sha256"/>
        <DigestValue>aTKlgmTfflMqtfz55WsnFKo9Sx4rgHLAUUkF4tQPT+U=</DigestValue>
      </Reference>
      <Reference URI="/xl/worksheets/sheet3.xml?ContentType=application/vnd.openxmlformats-officedocument.spreadsheetml.worksheet+xml">
        <DigestMethod Algorithm="http://www.w3.org/2001/04/xmlenc#sha256"/>
        <DigestValue>DqYVuo4AKULWPPmRyvkyx88IoGykSJ5KyXl/YGaPIVI=</DigestValue>
      </Reference>
    </Manifest>
    <SignatureProperties>
      <SignatureProperty Id="idSignatureTime" Target="#idPackageSignature">
        <mdssi:SignatureTime xmlns:mdssi="http://schemas.openxmlformats.org/package/2006/digital-signature">
          <mdssi:Format>YYYY-MM-DDThh:mm:ssTZD</mdssi:Format>
          <mdssi:Value>2016-12-30T16:34:05Z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2016-12-30T16:34:05Z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QAyGhYC8QANADARzQAAQAAANCkVwsAAAAAuO5WC8QANADARzQACPZWCwAAAAC47lYL44VBYwMAAADshUFjAQAAAOjdRAtozXJjjmg5Y2QyMACAAUd3DlxCd+BbQndkMjAAZAEAAHtivXZ7Yr126FT1BwAIAAAAAgAAAAAAAIQyMAAQar12AAAAAAAAAAC4MzAABgAAAKwzMAAGAAAAAAAAAAAAAACsMzAAvDIwAOLqvHYAAAAAAAIAAAAAMAAGAAAArDMwAAYAAABMEr52AAAAAAAAAACsMzAABgAAAAAAAADoMjAAii68dgAAAAAAAgAArDMwAAYAAABkdgAIAAAAACUAAAAMAAAAAQAAABgAAAAMAAAAAAAAAhIAAAAMAAAAAQAAABYAAAAMAAAACAAAAFQAAABUAAAADAAAADcAAAAgAAAAWgAAAAEAAACrCg1CAAANQgwAAABbAAAAAQAAAEwAAAAEAAAACwAAADcAAAAiAAAAWwAAAFAAAABYAEQAFQAAABYAAAAMAAAAAAAAAFIAAABwAQAAAgAAABQAAAAJAAAAAAAAAAAAAAC8AgAAAAAAAAECAiJTAHkAcwB0AGUAbQAAAAAAAAAAAOIAAAAAAAAALPNqBYD4//8AAAAAAAAAAAAAAAAAAAAAEPNqBYD4//96lwAAAAAwAPVxp3f0ODAA9XGnd9lmOQH+////jOOid/Lgone0mTYLYBE3APiXNguEMjAAEGq9dgAAAAAAAAAAuDMwAAYAAACsMzAABgAAAAIAAAAAAAAADJg2C6hLVgsMmDYLAAAAAKhLVgvUMjAAe2K9dntivXYAAAAAAAgAAAACAAAAAAAA3DIwABBqvXYAAAAAAAAAABI0MAAHAAAABDQwAAcAAAAAAAAAAAAAAAQ0MAAUMzAA4uq8dgAAAAAAAgAAAAAwAAcAAAAENDAABwAAAEwSvnYAAAAAAAAAAAQ0MAAHAAAAAAAAAEAzMACKLrx2AAAAAAACAAAENDA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CAwAA4lAAAAycPxTz6OTWO4qrwNAAAAABQQIVMiAIoBIA0EhPijMADMozAAuPdWCyANBISMpjAADY9NYyANBIQAAAAAMNf1A0hRQwB4pTAAWNhyY2owAA4AAAAAWNhyYyANAAAgMAAOJQAAAAAAAAAHAAAAIDAADgAAAAAAAAAAAKQwAOJ5QWMgAAAA/////wAAAAAAAAAAEAAAAAAAAAA4AAAAAQAAAAEAAAARAAAAEQAAABAAAAAAAAAAMNf1A0hRQwAApAEA/////7wUCvTApDAAwKQwANB4TWMAAAAA7KYwADDX9QPgeE1jvBQK9HykMA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P8RERERERERERERERERIhERExEhERIRkxERERERERERIRIREhEREhq+MREVmzERILDVERERERERERERERERERERERERERERERERERERERERERERERERERABERERERERERERERERERERERERERERIhAREREhEREREREREREREhERSwohER65YRrBWLUREiERERESIREhESESEREREREREREREREREREREREREREREREQ/xERERERERERERERERERERERERERIREjthESESERERERERERERIRIRTQD1IRJd9R/RFPvyESIRERERIhEREhERERERESEREREREREREREREREREREREREAERERERERERERERERERERERERERERESIRtBERIRERERERERERERESERHJkNYRIWCFWyETy+IRFo1BEhEhIhERERISIhERERERERERERERERERERERERERD/ERERERERERERERERERERERERERESERIxkxIREhERERERERERERERIRJN4AchEROIayEhPbcRK1gFEREhERMSEREREREREREREREREREREREREREREREQARERERERERERERERERERERERERERMREhEUkxEhERERERERERERESERIRJpXgtRERJ70GERE4lBa3PQURExISESEhERESEREREREREREREREREREREREREP8RERERERERERERERERERERERERERESEhITlhEREREREREREREhEhEREhEao5DVIREXkKYSEVuWH9M/BREhElMhEREhERERERERERERERERERERERERERABERERERERERERERERERERERERERERIREREhpREhERERERERERIRESERESEVkWuLMRERew0RERa9QbUi8OEx8KCTEREREREREREREREREREREREREREREQ/xERERERERERERERERERERERERERIRISERER/BEREREREREREREhEREhISETBBcA0xERFAthEhFbg8gRKQQReCUPYRESEREREREREREREREREREREREREAERERERERERERERERERERERERERERERERERISzxESEhERERERERERERERERERrRLwBxERIdChESEUDztBEpBCS3GrvxIREhEhERERERERERERERERERERD/ERERERERERERERERERERERERERERERERIRIS7SEREREREREREREREREREREiSzJ5sFEhEmgEERES4H/xEk2GOaIvChIRISExEREREREREREREREREREQARERERERERERERERERERERERERERERERERERIRSGIhESERERERERERERERERERKeEXmLQRERwAQRIRJwqUEiKLdgIikEEREhExEREREREREREREREREREP8RERERERERERERERERERERERERERERERESESERYCEREREREREREREREREREREhHoIR0LgSERK7gRExEqkHIRE4tY8ToMEhESERERERERERERERERERERABERERERERERERERERERERERERERERERERIRERIhKFETEREREREREREREREREREhIrUSO9txIRGcDBESIWkNIREkuKsRwIMhEREREREREREREREREREREQ7hERERERERERERERERERERERERERERERERESERERGlERERERERERERERERERIRERMegRJ9+2ERHNyzESER4AUSERSABBUIcREhEREREREREREREREREREAERERERERERERERERERERERERERERERERERIREiIRLpEhERERERERERERERESESEREi1xFqjIUSEtfYISESHA0xERFqCVGwoRERERERERERERERERERERD/ERERERERERERERERERERERERERERERERIhEhERIREwMRERERERERERERERESERIhER6DEWv9ohIf9QcREREYDhESEU0KHQthEREREREREREREREREREQARERERERERERERERERERERERERERERERERERERERERE5YRERERESIRERERERERERERMRPeERqOkhETA50REhEkuBERERWAxwDiEREREREREREREREREREP8RERERERERERERERERERERERERERERERERERERIiEiEt4hESEhERESERERERERERESIRN4IRK8nRER3EBSEhER8PETEhFQjoAhERIRERERERERERERERABEREREREREREREREREREREREREREREREREREREREREhEs8xIRESERERERERERERERIREhJt8SH9ynERS0+iERERTQURETEs4TIREREREREREREREREREQ7hERERERERERERERERERERERERERERERERERERERERESETsxEhEREhERERERERERERERIRETAhE5nIMTHJUFIhEhFsISERERIRIRESEREREREREREREREAERERERERERERERERERERERERERERERERERERERIRIhESERhxEhERIRERERERERERERIREjEynREVDKwhErT9EiEhEhERMREhERERERERERERERERERERD/ERERERERERERERERERERERERERERERERERERERERESESES7yEREREhERERERERERERERERERaRER2VlBIejgYREREhEhIhESEREREREREREREREREREQAREREREREREREREREREREREREREREREREREREREjERERIRIRaTIREREREREREREREREhEiEhESOcEhW+/yIW+g4REhIRERIRMREREREREREREREREREREP8REREREREREREREREREREREREREREREREREREREREhIRIRISHVIREREREREREREREhISERESERIrQhH7TXIRFMESEhIRIhEhIRIRERERERERERERERERABERERERERERERERERERERERERERERERERERERERERERERERERF5ERESERERIREREREREREREREREu0RE7zIERERERIREREREREREREREREREREREREREQ/xERERERERERERERERERERERERERERERERERERERERERERERERI9EhERESEhERERERERERERERERETjhIfhr4REhERIREREREREREREREREREREREREREAIREREREREREREREREREREREREREREREREREREREREREREREREiE5cRERIREhERERERERERERERERIheREWte9hERERERERERERERERERERERERERERERD/EREREREREREREREREREREREREREREREREREREREREREREREREREUgxIRExEREREREREREREREREhERPIMR4GnhEhISEREREREREREREREREREREREREQARERERERERERERERERERERERERERERERERERERERERERERERERIRESlBESESERERERERERERERERESERIcoREH6xEREREREREREREREREREREREREREREP8REREREREREREREREREREREREREREREREREREREREREREREREREhEh/xMRMRERERERERERERERESERERIjnhLIIEExExERERERERERERERERERERERERABERERERERERERERERERERERERERERERERERERERERERERERERIRETESSyERERERERERERERERERERIhISESSWMwWuESEREREREREREREREREREREREREQ3REREREREREREREREREREREREREREREREREREREREREREREREREhISERLKEREREREREREREREREREhERIRERFcovlYMREREREREREREREREREREREREREAEREREREREREREREREREREREREREREREREREREREREREREREREREREREhIwMRERERERERESERERERERERERESEizXh4IhERIRERERERERERERERERERERD/ERERERERERERERERERERERERERERERERERERERERERERERERERERESERIY4SESExISEhERERERERERERERERETHtuIESEhEREREREREREREREREREREQARERERERERERERERERERERERERERERERERERERERERERERERERERERESESEXohESERERERERERERERERERERESERERoFEREhEhEREREREREREREREREREP8RERERERERERERERERERERERERERERERERERERERERERERERERERERERESET/BESEREREhERERERERERESESEREhEhKaIRESERERERERERERERERERERABERERERERERERERERERERERERERERERERERERERERERERERERERERESEREWERSzIREhEREREREREREREREREREREhEhFwcREREREREREREREREREREREQ3RERERERERERERERERERERERERERERERERERERERERERERERERERERESMRISESGcERERIREREREREREREREREREWEhESIooRIREREREREREREREREREREAsREREREREREREREREREREREREREREREREREREREREREREREREREREREREhISERNdMhERERERERERERERERERERERIhIRIcsxERERERERERERERERERERD/ERERERERERERERERERERERERERERERERERERERERERERERERERERERERERESEhE9UxEREhERERERERERERERESExEiEhEUvxEREREREREREREREREREQDhEREREREREREREREREREREREREREREREREREREREREREREREREREREREREREREREThhERERIREhERERERERERERERERERISwDEREREREhEREREREREREP8RERERERERERERERERERERERERERERERERERERERERERERERERERERERERERERERER+jESERESERERERERERERERERERERERMHESEhERERIRERERERERABERERERERERERERERERERERERERERERERERERERERERERERERERERERERERERERERIRO0ISESERIREREREREREREREREhEiEROZESERIREREREREREREQZhERERERERERERERERERERERERERERERERERERERERERERERERERERERERERERERESEhHtERIRExERERERERERERERERERESEhHgITERESESEREREREREAERERERERERERERERERERERERERERERERERERERERERERERERERERERERERERERERERIRMd8RESEhEREREREREREREREREhEREREbwRIRESERERERERERD/ERERERERERERERERERERERERERERERERERERERERERERERERERERERERERERERERIREhMUkiERERERERERERERERERERERIhEhEaghEiEREREREREREQBxERERERERERERERERERERERERERERERERERERERERERERERERERERERERERERERERISERES2hMRERERERERERERERERIRERESESEVAhEhEhEREREREREP8RERERERERERERERERERERERERERERERERERERERERERERERERERERERERERERERERERIREhaVERERERERERERERERERISERIRESEitBERERERERERERAAERERERERERERERERERERERERERERERERERERERERERERERERERERERERERERERERERERESERHtUREREhESERERERERERERERERERET3xESERIRESEREQVRERERERERERERERERERERERERERERERERERERERERERERERERERERERERERERERERERERESETEcgxEhEjESEjERERERERERERERERER+hERMREhIREREAMRERERERERERERERERERERERERERERERERERERERERERERERERERERERERERERERERERERExEhEi3BERERERESEREREREREREREREREh7RERExIhERERD/ERERERERERERERERERERERERERERERERERERERERERERERERERERERERERERERERERERESERERESW3IhEhEhEhEREREREREREREREREh6xExEhEREREQCREREREREREREREREREREREREREREREREREREREREREREREREREREREREREREREREREREREREiESERJNUhESEREREREREREREREREREREiaCERERIREREP8REREREREREREREREREREREREREREREREREREREREREREREREREREREREREREREREREREREhESERIRIlhCEREhEREREREREREREREREhERKCExEhIRERADERERERERERERERERERERERERERERERERERERERERERERERERERERERERERERERERERERESESERISESEyrmERERERERERERERERERERExIRWBEhEREREQVRERERERERERERERERERERERERERERERERERERERERERERERERERERERERERERERERERERERERERESIRERatISERERERERERERERERESEREhSxIREREREAEREREREREREREREREREREREREREREREREREREREREREREREREREREREREREREREREREREREREREREREREhFa9hERERISESERERERERERERERSREhERERD/EREREREREREREREREREREREREREREREREREREREREREREREREREREREREREREREREREREREREREREREREREW8DIRIRIRERERERERERERERERVxIREREQAREREREREREREREREREREREREREREREREREREREREREREREREREREREREREREREREREREREREREREREREREiIRKfYRIREiESERERERERERERIRohEREREP8RERERERERERERERERERERERERERERERERERERERERERERERERERERERERERERERERERERERERERERERERERERE9lhEhERERIRERERERERESEVwRERERABERERERERERERERERERERERERERERERERERERERERERERERERERERERERERERERERERERERERERERERERIiERERMSqUERERIhERERERERERESEYESEREQ/xERERERERERERERERERERERERERERERERERERERERERERERERERERERERERERERERERERERERERERERERERIREhEhF51hERIhERERERERERERMCEREREAERERERERERERERERERERERERERERERERERERERERERERERERERERERERERERERERERERERERERERERERERERESESIRETqHERERERERERERESEVsRERERD/EREREREREREREREREREREREREREREREREREREREREREREREREREREREREREREREREREREREREREREREREREREREREREhHroxERERERERERERF7EhEREQAREREREREREREREREREREREREREREREREREREREREREREREREREREREREREREREREREREREREREREREREREREREREREREREWq+IRIRERERIRESrBEREREP8REREREREREREREREREREREREREREREREREREREREREREREREREREREREREREREREREREREREREREREREREREREREREREhERI/ujERIREREhHrERIRERABERERERERERERERERERERERERERERERERERERERERERERERERERERERERERERERERERERERERERERERERERERERERERERERERIRTQniERERFIAyIREREQ/xERERERERERERERERERERERERERERERERERERERERERERERERERERERERERERERERERERERERERERERERERERERERERERISEhESETeACakAvBISEREREAERERERERERERERERERERERERERERERERERERERERERERERERERERERERERERERERERERERERERERERERERERERERERERERERERERETERJFYRIRITERERD/EREREREREREREREREREREREREREREREREREREREREREREREREREREREREREREREREREREREREREREREREREREREREREhEREiEhERERESESIRESEREREQARERERERERERERERERERERERERERERERERERERERERERERERERERERERERERERERERERERERERERERERERERERERERERERERERERESIRERERESES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7h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7hEREREREREREREREREREREREREREREREREREREREREREREREREREREREREREREREREREREREREREREREREREREREREREREREREREREREREREREREREREAERERERERERERERERERERERERERERERERERERERERERERERERERERERERERERERERERERERERERERERERERERERERERERERERERERERERERERERERERERDu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flfqt2HqaPZBhLj2T//wAAAABQd35aAACUyjAASAJCdwAAAABIRTQA6MkwAFDzUXcAAAAAAABDaGFyVXBwZXJXAAGjd9V+q3bUyjAAAAAAAEDKMACAAUd3DlxCd+BbQndAyjAAZAEAAHtivXZ7Yr128Ak4AAAIAAAAAgAAAAAAAGDKMAAQar12AAAAAAAAAACayzAACQAAAIjLMAAJAAAAAAAAAAAAAACIyzAAmMowAOLqvHYAAAAAAAIAAAAAMAAJAAAAiMswAAkAAABMEr52AAAAAAAAAACIyzAACQAAAAAAAADEyjAAii68dgAAAAAAAgAAiMsw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35X6rdh6mj2QYS49k//8AAAAAUHd+WgAAlMowAEgCQncAAAAASEU0AOjJMABQ81F3AAAAAAAAQ2hhclVwcGVyVwABo3fVfqt21MowAAAAAABAyjAAgAFHdw5cQnfgW0J3QMowAGQBAAB7Yr12e2K9dvAJOAAACAAAAAIAAAAAAABgyjAAEGq9dgAAAAAAAAAAmsswAAkAAACIyzAACQAAAAAAAAAAAAAAiMswAJjKMADi6rx2AAAAAAACAAAAADAACQAAAIjLMAAJAAAATBK+dgAAAAAAAAAAiMswAAkAAAAAAAAAxMowAIouvHYAAAAAAAIAAIjLMAAJAAAAZHYACAAAAAAlAAAADAAAAAEAAAAYAAAADAAAAP8AAAISAAAADAAAAAEAAAAeAAAAGAAAACoAAAAFAAAAhQAAABYAAAAlAAAADAAAAAEAAABUAAAAqAAAACsAAAAFAAAAgwAAABUAAAABAAAAqwoNQgAADUIrAAAABQAAAA8AAABMAAAAAAAAAAAAAAAAAAAA//////////9sAAAARgBpAHIAbQBhACAAbgBvACAAdgDhAGwAaQBkAGEAMA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DAA9XGnd/Q4MAD1cad32WY5Af7///+M46J38uCid7SZNgtgETcA+Jc2C4QyMAAQar12AAAAAAAAAAC4MzAABgAAAKwzMAAGAAAAAgAAAAAAAAAMmDYLqEtWCwyYNgsAAAAAqEtWC9QyMAB7Yr12e2K9dgAAAAAACAAAAAIAAAAAAADcMjAAEGq9dgAAAAAAAAAAEjQwAAcAAAAENDAABwAAAAAAAAAAAAAABDQwABQzMADi6rx2AAAAAAACAAAAADAABwAAAAQ0MAAHAAAATBK+dgAAAAAAAAAABDQwAAcAAAAAAAAAQDMwAIouvHYAAAAAAAIAAAQ0M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QAyGhYC8QANADARzQAAQAAANCkVwsAAAAAuO5WC8QANADARzQACPZWCwAAAAC47lYL44VBYwMAAADshUFjAQAAAOjdRAtozXJjjmg5Y2QyMACAAUd3DlxCd+BbQndkMjAAZAEAAHtivXZ7Yr126FT1BwAIAAAAAgAAAAAAAIQyMAAQar12AAAAAAAAAAC4MzAABgAAAKwzMAAGAAAAAAAAAAAAAACsMzAAvDIwAOLqvHYAAAAAAAIAAAAAMAAGAAAArDMwAAYAAABMEr52AAAAAAAAAACsMzAABgAAAAAAAADoMjAAii68dgAAAAAAAgAArDMw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D1AwAAAAAg2fYD/p1Cd9isZGQEEwGYuKq8DQAAAADOESGEIgCKAaSjMABe9C9kJKQwAAAAAAAw1/UDZKUwACSIgBJspDAAUwBlAGcAbwBlACAAVQBJAAAAAAAAAAAAJeQvZOEAAADgozAAmjNOY1j3WAvhAAAAAQAAAD7Z9gMAADAAOjNOYwQAAAAFAAAAAAAAAAAAAAAAAAAAPtn2A+ylMAAk3y9kiFlXCwQAAAAw1/UDAAAAAKXjL2QQAAAAAAAAAFMAZQBnAG8AZQAgAFUASQAAAAr0wKQwAMCkMADhAAAAAAAAACDZ9gMAAAAAAQAAAAAAAAB8pDA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D/ERERITsRMREhESEhIRE9ChEREREREREREREREREREREREREREREREREREREREREREREREREREREREREREREREREREREREREREREREREREREREREREREQAREREREeQhEREREREREhESaNUREREREREhERERIREREREREREREREREREREREREREREREREREREREREREREREREREREREREREREREREREREREREREREREP8REREREYIRERERERERERESE5BRIRERIRESESERERERERERERERERERERERERERERERERERERERERERERERERERERERERERERERERERERERERERERERERABERERESE4ETERERERERIRERMTmFERIRIhERESEREREREREREREREREREREREREREREREREREREREREREREREREREREREREREREREREREREREREREREREQ/xERERERF/IRERERESERERERERTQUREhEREREREREREREREREREREREREREREREREREREREREREREREREREREREREREREREREREREREREREREREREREREAERERERESLnERERERERESESERIREviiERERIRERERERERERERERERERERERERERERERERERERERERERERERERERERERERERERERERERERERERERERERERD/ERERESESGjERERERESERERIhEiER8MISEREREREREREREREREREREREREREREREREREREREREREREREREREREREREREREREREREREREREREREREREREQAREREREhERGxEREREREREREhESESExGgwSERIRIREREREREREREREREREREREREREREREREREREREREREREREREREREREREREREREREREREREREREREREP8REREREREhORERERERERERESEREREiE6BTERERERERERERERERERERERERERERERERERERERERERERERERERERERERERERERERERERERERERERERERERABEREREREhESOiERERERESERESESETRUQh4OEREREhEhERERESEREREREREREREREREREREREREREREREREREREREREREREREREREREREREREREREREREQ/xERERERERESbyEREREREREhESEVC5qpsNbg8iEhEhERISEhEREREREREREREREREREREREREREREREREREREREREREREREREREREREREREREREREREREAERERERESERERahESEREREhETERuDIhESJaCYtREhEiEREREhERERERERERERERERERERERERERERERERERERERERERERERERERERERERERERERERERERD/ERERERERERESShIRESERESESHaERESERERPQsFERESIREREhEREREREREREREREREREREREREREREREREREREREREREREREREREREREREREREREREREQARERERERERIREhTREhERERERERsSIREREiEREV8LchERESEREREREREREREREREREREREREREREREREREREREREREREREREREREREREREREREREREREREP8REREREhERESEhPRERESERExEwERERIRESESERFbDBEhERERERERERERERERERERERERERERERERERERERERERERERERERERERERERERERERERERERERABERERERERERETERPRIRERESEREEERERESERIRISEVgMEhESEREREREREREREREREREREREREREREREREREREREREREREREREREREREREREREREREREREQ/xEREREREhERESIRHTIRERESEhaxERERERIRIhIRESeQQhEREREREREREREREREREREREREREREREREREREREREREREREREREREREREREREREREREREREAERERERERERERERERH0IREREhITpRESESERERERESERJglxEREhERERERESESERERERERERERERERERERERERERERERERERERERERERERERERERERERERD/ERERERERERERERERJEIRIRERERtCESERERERERERERIToHEREiEREREiERIRIhERIREREREREREREREREREREREREREREREREREREREREREREREREREQARERERERERERERERERMyESERMSMWkTERIREREREhESERExOw4RERIREREREREhERIREiEREREREREREREREREREREREREREREREREREREREREREREREREP8REREREREREREREREhESESESERIeoREhEREREREREREREiFNhhEREhESESERERESERERERERERERERERERERERERERERERERERERERERERERERERERERABERERERERERERERERERIRERESESIZUREREREREREREhEhERFsCjFJiMISESERESEhIRESIREREREREREREREREREREREREREREREREREREREREREREREQ/xERERERERERERERERIRERESIRIRIf8RIRERERERIRERESEREScKBEN4vGIRITEREREiEREREREREREREREREREREREREREREREREREREREREREREREREAEREREREREREREREREhERESERIRExEpURIREREREhERESESESERHgtxER4JMRERFhERERESERERERERERERERERERERERERERERERERERERERERERERERD/ERERERERERERERERESIRERMRIRESEZMRERERERERESESERIRERIavjERFZsxESCw1REREREREREREREREREREREREREREREREREREREREREREREREREQARERERERERERERERERERERERERERESIQERERIRERERERERERERIREUsKIREeuWEawVi1ERIhEREREiERIREhEhEREREREREREREREREREREREREREREREP8RERERERERERERERERERERERERESERI7YREhEhERERERERERESESEU0A9SESXfUf0RT78hEiERERESIRERIREREREREhERERERERERERERERERERERERABEREREREREREREREREREREREREREREiEbQRESEREREREREREREREhERyZDWESFghVshE8viERaNQRIRISIRERESEiIREREREREREREREREREREREREREQ/xEREREREREREREREREREREREREREhESMZMSERIRERERERERERERESESTeAHIRETiGshIT23EStYBRERIRETEhEREREREREREREREREREREREREREREREAERERERERERERERERERERERERERETERIRFJMRIREREREREREREREhESESaV4LURESe9BhEROJQWtz0FERMSEhEhIREREhERERERERERERERERERERERERD/EREREREREREREREREREREREREREREhISE5YRERERERERERERIRIRERIRGqOQ1SERF5CmEhFblh/TPwURIRJTIRERIREREREREREREREREREREREREREQARERERERERERERERERERERERERERESERERIaURIRERERERERESEREhEREhFZFrizEREXsNEREWvUG1IvDhMfCgkxEREREREREREREREREREREREREREREP8RERERERERERERERERERERERERESESEhEREfwRERERERERERERIRERISEhEwQXANMRERQLYRIRW4PIESkEEXglD2EREhERERERERERERERERERERERERABERERERERERERERERERERERERERERERERESEs8REhIREREREREREREREREREa0S8AcRESHQoREhFA87QRKQQktxq78SERIRIREREREREREREREREREREQ/xERERERERERERERERERERERERERERERESESEu0hERERERERERERERERERERIksyebBRIRJoBBEREuB/8RJNhjmiLwoSESEhMREREREREREREREREREREAERERERERERERERERERERERERERERERERERESEUhiIREhERERERERERERERERESnhF5i0EREcAEESEScKlBIii3YCIpBBERIRMRERERERERERERERERERD/EREREREREREREREREREREREREREREREREhEhEWAhERERERERERERERERERERIR6CEdC4EhESu4ERMRKpByEROLWPE6DBIREhEREREREREREREREREREQARERERERERERERERERERERERERERERERESERESIShRExERERERERERERERERERISK1EjvbcSERnAwREiFpDSERJLirEcCDIREREREREREREREREREREREO4REREREREREREREREREREREREREREREREREhERERpRERERERERERERERERESERETHoESffthERzcsxEhEeAFEhEUgAQVCHERIRERERERERERERERERERABERERERERERERERERERERERERERERERERESERIiES6RIREREREREREREREREhEhERItcRaoyFEhLX2CEhEhwNMRERaglRsKEREREREREREREREREREREQ/xERERERERERERERERERERERERERERERESIRIRESERMDEREREREREREREREREhESIREegxFr/aISH/UHERERGA4REhFNCh0LYREREREREREREREREREREAEREREREREREREREREREREREREREREREREREREREREROWEREREREiERERERERERERETET3hEajpIREwOdERIRJLgREREVgMcA4hERERERERERERERERERD/ERERERERERERERERERERERERERERERERERERESIhIhLeIREhIREREhEREREREREREiETeCESvJ0REdxAUhIREfDxExIRUI6AIRESEREREREREREREREQARERERERERERERERERERERERERERERERERERERERERIRLPMSEREhERERERERERERESERISbfEh/cpxEUtPohEREU0FERExLOEyEREREREREREREREREREO4REREREREREREREREREREREREREREREREREREREREREhE7MRIRERIRERERERERERERESEREwIROZyDExyVBSIRIRbCEhERESESEREhERERERERERERERABERERERERERERERERERERERERERERERERERERESESIREhEYcRIRESERERERERERERESERIxMp0RFQysIRK0/RIhIRIRETERIREREREREREREREREREREQ/xEREREREREREREREREREREREREREREREREREREREREhEhEu8hERERIREREREREREREREREREWkREdlZQSHo4GERERIRISIREhEREREREREREREREREREAERERERERERERERERERERERERERERERERERERERIxERESESEWkyERERERERERERERERIRIhIREjnBIVvv8iFvoOERISERESETERERERERERERERERERERD/ERERERERERERERERERERERERERERERERERERERERISESESEh1SERERERERERERERISEhEREhESK0IR+01yERTBEhISESIRISESEREREREREREREREREQAREREREREREREREREREREREREREREREREREREREREREREREREReREREhERESERERERERERERERERLtERO8yBERERESEREREREREREREREREREREREREREP8RERERERERERERERERERERERERERERERERERERERERERERERESPRIREREhIRERERERERERERERERE44SH4a+ERIRESERERERERERERERERERERERERERACERERERERERERERERERERERERERERERERERERERERERERERERIhOXERESERIRERERERERERERERESIXkRFrXvYREREREREREREREREREREREREREREREQ/xERERERERERERERERERERERERERERERERERERERERERERERERERFIMSERMRERERERERERERERERIRETyDEeBp4RISEhEREREREREREREREREREREREREAERERERERERERERERERERERERERERERERERERERERERERERERESEREpQREhEhEREREREREREREREREhESHKERB+sRERERERERERERERERERERERERERERD/ERERERERERERERERERERERERERERERERERERERERERERERERERIRIf8TETEREREREREREREREREhERESI54SyCBBMRMREREREREREREREREREREREREQARERERERERERERERERERERERERERERERERERERERERERERERESERExEkshERERERERERERERERERESISEhEkljMFrhEhEREREREREREREREREREREREREN0RERERERERERERERERERERERERERERERERERERERERERERERERISEhESyhERERERERERERERERERIRESERERXKL5WDERERERERERERERERERERERERERABERERERERERERERERERERERERERERERERERERERERERERERERERERERISMDEREREREREREhEREREREREREREhIs14eCIRESEREREREREREREREREREREQ/xEREREREREREREREREREREREREREREREREREREREREREREREREREREhESGOEhEhMSEhIREREREREREREREREREx7biBEhIREREREREREREREREREREREAEREREREREREREREREREREREREREREREREREREREREREREREREREREREhEhF6IREhEREREREREREREREREREREhEREaBRERIRIRERERERERERERERERERD/EREREREREREREREREREREREREREREREREREREREREREREREREREREREREhE/wREhERERIREREREREREREhEhERIRISmiEREhEREREREREREREREREREQAREREREREREREREREREREREREREREREREREREREREREREREREREREREhERFhEUsyERIRERERERERERERERERERERIRIRcHEREREREREREREREREREREREN0REREREREREREREREREREREREREREREREREREREREREREREREREREREjESEhEhnBERESERERERERERERERERERFhIREiKKESERERERERERERERERERERALERERERERERERERERERERERERERERERERERERERERERERERERERERERERISEhETXTIRERERERERERERERERERERESISESHLMREREREREREREREREREREQ/xEREREREREREREREREREREREREREREREREREREREREREREREREREREREREREhIRPVMRERIREREREREREREREREhMRIhIRFL8REREREREREREREREREREA4RERERERERERERERERERERERERERERERERERERERERERERERERERERERERERERERE4YRERESERIRERERERERERERERERESEsAxERERERIRERERERERERD/EREREREREREREREREREREREREREREREREREREREREREREREREREREREREREREREREfoxEhEREhERERERERERERERERERERETBxEhIRERESEREREREREQARERERERERERERERERERERERERERERERERERERERERERERERERERERERERERERERESETtCEhEhESERERERERERERERERIRIhETmREhESEREREREREREREGYREREREREREREREREREREREREREREREREREREREREREREREREREREREREREREREREhIR7RESERMREREREREREREREREREREhIR4CExEREhEhERERERERABERERERERERERERERERERERERERERERERERERERERERERERERERERERERERERERERESETHfEREhIRERERERERERERERERIRERERG8ESEREhEREREREREQ/xERERERERERERERERERERERERERERERERERERERERERERERERERERERERERERERESERITFJIhERERERERERERERERERERESIRIRGoIRIhEREREREREREAcRERERERERERERERERERERERERERERERERERERERERERERERERERERERERERERERESEhEREtoTERERERERERERERERESEREREhEhFQIRIRIRERERERERD/ERERERERERERERERERERERERERERERERERERERERERERERERERERERERERERERERERESERIWlRERERERERERERERERESEhESEREhIrQREREREREREREQABEREREREREREREREREREREREREREREREREREREREREREREREREREREREREREREREREREREhER7VERERIREhERERERERERERERERERE98REhESEREhEREFUREREREREREREREREREREREREREREREREREREREREREREREREREREREREREREREREREREREhExHIMRIRIxEhIxEREREREREREREREREfoRETERISERERADERERERERERERERERERERERERERERERERERERERERERERERERERERERERERERERERERERERMRIRItwREREREREhERERERERERERERERIe0RERMSIREREQ/xEREREREREREREREREREREREREREREREREREREREREREREREREREREREREREREREREREREhEREREltyIRIRIRIRERERERERERERERERIesRMRIREREREAkRERERERERERERERERERERERERERERERERERERERERERERERERERERERERERERERERERERERIhEhESTVIREhERERERERERERERERERERImghERESERERD/ERERERERERERERERERERERERERERERERERERERERERERERERERERERERERERERERERERERIREhESESJYQhERIRERERERERERERERERIRESghMRISEREQAxEREREREREREREREREREREREREREREREREREREREREREREREREREREREREREREREREREREhEhESEhEhMq5hERERERERERERERERERERMSEVgRIREREREFUREREREREREREREREREREREREREREREREREREREREREREREREREREREREREREREREREREREREREREiEREWrSEhEREREREREREREREREhERIUsSERERERABERERERERERERERERERERERERERERERERERERERERERERERERERERERERERERERERERERERERERERERERIRWvYRERESEhEhEREREREREREREUkRIREREQ/xERERERERERERERERERERERERERERERERERERERERERERERERERERERERERERERERERERERERERERERERERFvAyESESEREREREREREREREREVcSEREREAERERERERERERERERERERERERERERERERERERERERERERERERERERERERERERERERERERERERERERERERERIiESn2ESERIhEhERERERERERESEaIRERERD/ERERERERERERERERERERERERERERERERERERERERERERERERERERERERERERERERERERERERERERERERERERERPZYRIRERESEREREREREREhFcEREREQARERERERERERERERERERERERERERERERERERERERERERERERERERERERERERERERERERERERERERERERESIhERETEqlBERESIREREREREREREhGBEhEREP8RERERERERERERERERERERERERERERERERERERERERERERERERERERERERERERERERERERERERERERERERESERIRIRedYRESIRERERERERERETAhERERABEREREREREREREREREREREREREREREREREREREREREREREREREREREREREREREREREREREREREREREREREREREhEiERE6hxEREREREREREREhFbEREREQ/xERERERERERERERERERERERERERERERERERERERERERERERERERERERERERERERERERERERERERERERERERERERERERIR66MRERERERERERERexIREREAERERERERERERERERERERERERERERERERERERERERERERERERERERERERERERERERERERERERERERERERERERERERERERERFqviESERERESEREqwRERERD/ERERERERERERERERERERERERERERERERERERERERERERERERERERERERERERERERERERERERERERERERERERERERERERIRESP7oxESERERIR6xESEREQARERERERERERERERERERERERERERERERERERERERERERERERERERERERERERERERERERERERERERERERERERERERERERERERESEU0J4hERERSAMiEREREP8RERERERERERERERERERERERERERERERERERERERERERERERERERERERERERERERERERERERERERERERERERERERERERESEhIREhE3gAmpALwSEhERERABERERERERERERERERERERERERERERERERERERERERERERERERERERERERERERERERERERERERERERERERERERERERERERERERERERExESRWESESExEREQ/xERERERERERERERERERERERERERERERERERERERERERERERERERERERERERERERERERERERERERERERERERERERERERIRERIhIREREREhEiEREhEREREAEREREREREREREREREREREREREREREREREREREREREREREREREREREREREREREREREREREREREREREREREREREREREREREREREREREiEREREREhEh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O4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O4RERERERERERERERERERERERERERERERERERERERERERERERERERERERERERERERERERERERERERERERERERERERERERERERERERERERERERERERERERABEREREREREREREREREREREREREREREREREREREREREREREREREREREREREREREREREREREREREREREREREREREREREREREREREREREREREREREREREREQ7h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qF9heGbiAnF0Js44Kfs6/fS5fIo=</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cWFT/ThUGK5ccHrwdap+xgYtZCs=</DigestValue>
    </Reference>
    <Reference URI="#idValidSigLnImg" Type="http://www.w3.org/2000/09/xmldsig#Object">
      <DigestMethod Algorithm="http://www.w3.org/2000/09/xmldsig#sha1"/>
      <DigestValue>7D4AeDFGUgqWAn6W1/k+dtSl86U=</DigestValue>
    </Reference>
    <Reference URI="#idInvalidSigLnImg" Type="http://www.w3.org/2000/09/xmldsig#Object">
      <DigestMethod Algorithm="http://www.w3.org/2000/09/xmldsig#sha1"/>
      <DigestValue>MSgiUCXeWi+cOPGl8EQHXcwVPBU=</DigestValue>
    </Reference>
  </SignedInfo>
  <SignatureValue>gqiMovwbU8ju8HP2cb1i/HFfK2D3k6ROeiquqHunKwgYBrUV3SRPrOgBUAv9ixkAgmrjg1ZcUY1x
EPRl/jLdf52ij2reyXyPWxJaL6MENON0shRLCfqfFd+/ZEb8LLqUoxIxGLt3kxWhy7M6HE2P0Vuh
tbNbPAth7tj+qqs/g1NdkGMxNu0SW5UgO9hz9SNGg5HvXPpXe+2cpXwC2zMaBIWaS/Uu2pCsByyD
h50+Qlxzod44VM9wJxmNy6SJp0KA8rrCfxMYGStM9xqbomsM+KX2dEklDQ9dlAjokZhulMWRqjED
r1ZxdnFXFmpPaXwOQdSRG7E2eZPR8naWUcv/xQ==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a/R6ub5t2+4De+QUciyiheAxFXQ=</DigestValue>
      </Reference>
      <Reference URI="/xl/media/image2.emf?ContentType=image/x-emf">
        <DigestMethod Algorithm="http://www.w3.org/2000/09/xmldsig#sha1"/>
        <DigestValue>RVSkWXBVIYc47ACaa1bUaD2xA68=</DigestValue>
      </Reference>
      <Reference URI="/xl/drawings/vmlDrawing1.vml?ContentType=application/vnd.openxmlformats-officedocument.vmlDrawing">
        <DigestMethod Algorithm="http://www.w3.org/2000/09/xmldsig#sha1"/>
        <DigestValue>jJLC9p/il/nQRpJFplme9SUtKVQ=</DigestValue>
      </Reference>
      <Reference URI="/xl/styles.xml?ContentType=application/vnd.openxmlformats-officedocument.spreadsheetml.styles+xml">
        <DigestMethod Algorithm="http://www.w3.org/2000/09/xmldsig#sha1"/>
        <DigestValue>bW5klshphHhVPDWGkbRkJsZFGQk=</DigestValue>
      </Reference>
      <Reference URI="/xl/sharedStrings.xml?ContentType=application/vnd.openxmlformats-officedocument.spreadsheetml.sharedStrings+xml">
        <DigestMethod Algorithm="http://www.w3.org/2000/09/xmldsig#sha1"/>
        <DigestValue>QemvgNIZMXmRW2a4/qWIelwgClQ=</DigestValue>
      </Reference>
      <Reference URI="/xl/calcChain.xml?ContentType=application/vnd.openxmlformats-officedocument.spreadsheetml.calcChain+xml">
        <DigestMethod Algorithm="http://www.w3.org/2000/09/xmldsig#sha1"/>
        <DigestValue>HOYJJ+KJa0qZKS24e9SEHSMI3ek=</DigestValue>
      </Reference>
      <Reference URI="/xl/media/image4.jpeg?ContentType=image/jpeg">
        <DigestMethod Algorithm="http://www.w3.org/2000/09/xmldsig#sha1"/>
        <DigestValue>KNwJdxHNkLzlEenz5dM/rDpc/uQ=</DigestValue>
      </Reference>
      <Reference URI="/xl/media/image3.emf?ContentType=image/x-emf">
        <DigestMethod Algorithm="http://www.w3.org/2000/09/xmldsig#sha1"/>
        <DigestValue>c5axvWx+0dQS4uzNC8fQtT6h2UA=</DigestValue>
      </Reference>
      <Reference URI="/xl/media/image1.emf?ContentType=image/x-emf">
        <DigestMethod Algorithm="http://www.w3.org/2000/09/xmldsig#sha1"/>
        <DigestValue>Gm56+JQvhWyL+zCcvqa+1Vmg/04=</DigestValue>
      </Reference>
      <Reference URI="/xl/drawings/vmlDrawing2.vml?ContentType=application/vnd.openxmlformats-officedocument.vmlDrawing">
        <DigestMethod Algorithm="http://www.w3.org/2000/09/xmldsig#sha1"/>
        <DigestValue>fh/OnSZKoSVnqdKh7j03RAIOwp4=</DigestValue>
      </Reference>
      <Reference URI="/xl/externalLinks/externalLink1.xml?ContentType=application/vnd.openxmlformats-officedocument.spreadsheetml.externalLink+xml">
        <DigestMethod Algorithm="http://www.w3.org/2000/09/xmldsig#sha1"/>
        <DigestValue>BXeMFWzTjn08MdroiPQjpMbQXXs=</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externalLinks/externalLink4.xml?ContentType=application/vnd.openxmlformats-officedocument.spreadsheetml.externalLink+xml">
        <DigestMethod Algorithm="http://www.w3.org/2000/09/xmldsig#sha1"/>
        <DigestValue>OFLHfjW/BTCl6hd2cQM3UiFVSWw=</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2.xml?ContentType=application/vnd.openxmlformats-officedocument.spreadsheetml.externalLink+xml">
        <DigestMethod Algorithm="http://www.w3.org/2000/09/xmldsig#sha1"/>
        <DigestValue>/V3s+X5NaAwv8atW65xD6jPKmLM=</DigestValue>
      </Reference>
      <Reference URI="/xl/printerSettings/printerSettings3.bin?ContentType=application/vnd.openxmlformats-officedocument.spreadsheetml.printerSettings">
        <DigestMethod Algorithm="http://www.w3.org/2000/09/xmldsig#sha1"/>
        <DigestValue>w8cfzS6D6hL5q+QDYQQpfxXsluY=</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media/image9.jpeg?ContentType=image/jpeg">
        <DigestMethod Algorithm="http://www.w3.org/2000/09/xmldsig#sha1"/>
        <DigestValue>96rIdr6Mr8nucfc3vBUzEgL/Jak=</DigestValue>
      </Reference>
      <Reference URI="/xl/media/image5.png?ContentType=image/png">
        <DigestMethod Algorithm="http://www.w3.org/2000/09/xmldsig#sha1"/>
        <DigestValue>X8ifBPrZdk/1pGH6XtoivWXMYRg=</DigestValue>
      </Reference>
      <Reference URI="/xl/drawings/drawing1.xml?ContentType=application/vnd.openxmlformats-officedocument.drawing+xml">
        <DigestMethod Algorithm="http://www.w3.org/2000/09/xmldsig#sha1"/>
        <DigestValue>DdOYfeF1/fouh0u61HL3VtQdeGI=</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book.xml?ContentType=application/vnd.openxmlformats-officedocument.spreadsheetml.sheet.main+xml">
        <DigestMethod Algorithm="http://www.w3.org/2000/09/xmldsig#sha1"/>
        <DigestValue>yMUqb7RQbLZdx9L6dq1/Zkm/Ys4=</DigestValue>
      </Reference>
      <Reference URI="/xl/drawings/drawing2.xml?ContentType=application/vnd.openxmlformats-officedocument.drawing+xml">
        <DigestMethod Algorithm="http://www.w3.org/2000/09/xmldsig#sha1"/>
        <DigestValue>FCL/MElFMfagfsmBp+kBFdKlL3Y=</DigestValue>
      </Reference>
      <Reference URI="/xl/worksheets/sheet1.xml?ContentType=application/vnd.openxmlformats-officedocument.spreadsheetml.worksheet+xml">
        <DigestMethod Algorithm="http://www.w3.org/2000/09/xmldsig#sha1"/>
        <DigestValue>0vYgnGNbnvhzVnDH5YDU4a3FMp4=</DigestValue>
      </Reference>
      <Reference URI="/xl/worksheets/sheet2.xml?ContentType=application/vnd.openxmlformats-officedocument.spreadsheetml.worksheet+xml">
        <DigestMethod Algorithm="http://www.w3.org/2000/09/xmldsig#sha1"/>
        <DigestValue>jFeFxOukT/ZrsHUdZMyzllu7zsY=</DigestValue>
      </Reference>
      <Reference URI="/xl/worksheets/sheet3.xml?ContentType=application/vnd.openxmlformats-officedocument.spreadsheetml.worksheet+xml">
        <DigestMethod Algorithm="http://www.w3.org/2000/09/xmldsig#sha1"/>
        <DigestValue>tPiyOGaJaR6kJ4SIEFmeTyEKikA=</DigestValue>
      </Reference>
      <Reference URI="/xl/drawings/vmlDrawing3.vml?ContentType=application/vnd.openxmlformats-officedocument.vmlDrawing">
        <DigestMethod Algorithm="http://www.w3.org/2000/09/xmldsig#sha1"/>
        <DigestValue>FMs+AZbWNjvDcpvun9HjlTZkBug=</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54L8vK+RJuILgEsolbAAEAtry9w=</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O4TcuPiO/FD1sm2tkLmfNX37Vng=</DigestValue>
      </Reference>
    </Manifest>
    <SignatureProperties>
      <SignatureProperty Id="idSignatureTime" Target="#idPackageSignature">
        <mdssi:SignatureTime>
          <mdssi:Format>YYYY-MM-DDThh:mm:ssTZD</mdssi:Format>
          <mdssi:Value>2016-12-30T16:55:42Z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2016-12-30T16:55:42Z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hUWBkAXTXJOAjCsTgBAAAAtCOeOMC8vzgA/0cICMKxOAEAAAC0I5445COeOAD1RwgA9UcInFgZAO1UyTh0RrE4AQAAALQjnjioWBkAgAGZdQ5clHXgW5R1qFgZAGQBAAAAAAAAAAAAAIFivnWBYr51uDo/AAAIAAAAAgAAAAAAANBYGQAWar51AAAAAAAAAAAAWhkABgAAAPRZGQAGAAAAAAAAAAAAAAD0WRkACFkZAOLqvXUAAAAAAAIAAAAAGQAGAAAA9FkZAAYAAABMEr91AAAAAAAAAAD0WRkABgAAAODBTQA0WRkAii69dQAAAAAAAgAA9FkZ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25ANNAIICAABAWJ4KAAAAAB4ZIbIiAIoBAAAAAAAAAACCAgAA5ANNANSoGQAj4P925ANNAAAAAADwqBkAxZYpdhAgrgAAAAAATPRzcQIAAAAAAAAAAAAAAFD/4wFMqRkA/rMxc+QDTQCCAgAAAgAAAAAAAAAGAAAAgAGZdQAAAACgv08HgAGZdZ8QEwAFFwoNTKkZADaBlHWgv08HAAAAAIABmXVMqRkAVYGUdYABmXUAAAEqAA0pCnSpGQCTgJR1AQAAAFypGQAQAAAAAwEAAAANKQpPFAEqAA0pCgAAAAABAAAAoKkZAKCpGQ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Ii9GQDMHcs4APE/ABcAAAQBAAAAAAQAAAS+GQBRHss48cLzwRK/GQAABAAAAQIAAAAAAABcvRkAmMwZAJjMGQC4vRkAgAGZdQ5clHXgW5R1uL0ZAGQBAAAAAAAAAAAAAIFivnWBYr51WDk/AAAIAAAAAgAAAAAAAOC9GQAWar51AAAAAAAAAAASvxkABwAAAAS/GQAHAAAAAAAAAAAAAAAEvxkAGL4ZAOLqvXUAAAAAAAIAAAAAGQAHAAAABL8ZAAcAAABMEr91AAAAAAAAAAAEvxkABwAAAODBTQBEvhkAii69dQAAAAAAAgAABL8Z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iL0ZAMwdyzgA8T8AFwAABAEAAAAABAAABL4ZAFEeyzjxwvPBEr8ZAAAEAAABAgAAAAAAAFy9GQCYzBkAmMwZALi9GQCAAZl1DlyUdeBblHW4vRkAZAEAAAAAAAAAAAAAgWK+dYFivnVYOT8AAAgAAAACAAAAAAAA4L0ZABZqvnUAAAAAAAAAABK/GQAHAAAABL8ZAAcAAAAAAAAAAAAAAAS/GQAYvhkA4uq9dQAAAAAAAgAAAAAZAAcAAAAEvxkABwAAAEwSv3UAAAAAAAAAAAS/GQAHAAAA4MFNAES+GQCKLr11AAAAAAACAAAEvxkABwAAAGR2AAgAAAAAJQAAAAwAAAABAAAAGAAAAAwAAAD/AAACEgAAAAwAAAABAAAAHgAAABgAAAAiAAAABAAAAGwAAAARAAAAJQAAAAwAAAABAAAAVAAAAKgAAAAjAAAABAAAAGoAAAAQAAAAAQAAAKsKDUIAAA1CIwAAAAQAAAAPAAAATAAAAAAAAAAAAAAAAAAAAP//////////bAAAAEYAaQByAG0AYQAgAG4AbwAgAHYA4QBsAGkAZABhABk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VFgZAF01yTgIwrE4AQAAALQjnjjAvL84AP9HCAjCsTgBAAAAtCOeOOQjnjgA9UcIAPVHCJxYGQDtVMk4dEaxOAEAAAC0I544qFgZAIABmXUOXJR14FuUdahYGQBkAQAAAAAAAAAAAACBYr51gWK+dbg6PwAACAAAAAIAAAAAAADQWBkAFmq+dQAAAAAAAAAAAFoZAAYAAAD0WRkABgAAAAAAAAAAAAAA9FkZAAhZGQDi6r11AAAAAAACAAAAABkABgAAAPRZGQAGAAAATBK/dQAAAAAAAAAA9FkZAAYAAADgwU0ANFkZAIouvXUAAAAAAAIAAPRZGQ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EBYngpjZqJ04Ash4CIAigHsR9kCxKgZAFhponQAAAAAAAAAAHipGQDWhqF0BgAAAAAAAADYFwH4AAAAAMCfSg0BAAAAwJ9KDQAAAAAGAAAAgAGZdcCfSg2YaVsAgAGZdY8QEwDCFwppAAAZADaBlHWYaVsAwJ9KDYABmXUsqRkAVYGUdYABmXXYFwH42BcB+FSpGQCTgJR1AQAAADypGQD+nZR1MTneOAAAAfgAAAAAAAAAAFSrGQAAAAAAdKkZAIs43jjwqRkAAAAAAADENANUqxkAAAAAADiqGQAjON44oKkZ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Datos</vt:lpstr>
      <vt:lpstr>Alternativa</vt:lpstr>
      <vt:lpstr>ALT. 10</vt:lpstr>
      <vt:lpstr>'ALT. 10'!Área_de_impresión</vt:lpstr>
      <vt:lpstr>Alternativa!Área_de_impresión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2016-12-29T15:37:14Z</cp:lastPrinted>
  <dcterms:created xsi:type="dcterms:W3CDTF">2016-11-30T18:58:44Z</dcterms:created>
  <dcterms:modified xsi:type="dcterms:W3CDTF">2016-12-30T16:28:42Z</dcterms:modified>
</cp:coreProperties>
</file>