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5.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1.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comments4.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iguera\ST_Aire\Impuestos Verdes\Propuestas metodologica\Examenes de informacion y resoluciones\PARA FIRMAR\"/>
    </mc:Choice>
  </mc:AlternateContent>
  <bookViews>
    <workbookView xWindow="0" yWindow="0" windowWidth="20736" windowHeight="9408"/>
  </bookViews>
  <sheets>
    <sheet name="Datos" sheetId="8" r:id="rId1"/>
    <sheet name="Anternativa" sheetId="11" r:id="rId2"/>
    <sheet name="ALT 6" sheetId="15" r:id="rId3"/>
    <sheet name="ALT 8" sheetId="16" r:id="rId4"/>
    <sheet name="ALT 9" sheetId="17" r:id="rId5"/>
    <sheet name="ALT 10" sheetId="18" r:id="rId6"/>
  </sheets>
  <externalReferences>
    <externalReference r:id="rId7"/>
    <externalReference r:id="rId8"/>
    <externalReference r:id="rId9"/>
    <externalReference r:id="rId10"/>
  </externalReferences>
  <definedNames>
    <definedName name="ALTERNATIVA">#REF!</definedName>
    <definedName name="ALTERNATIVO">[1]NOMBRES!$M$2:$M$7</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81" i="18" l="1"/>
  <c r="E180" i="18"/>
  <c r="G161" i="18"/>
  <c r="F161" i="18"/>
  <c r="E161" i="18"/>
  <c r="G160" i="18"/>
  <c r="F160" i="18"/>
  <c r="E160" i="18"/>
  <c r="H26" i="18"/>
  <c r="G26" i="18"/>
  <c r="F26" i="18"/>
  <c r="H25" i="18"/>
  <c r="G25" i="18"/>
  <c r="F25" i="18"/>
  <c r="B9" i="18"/>
  <c r="B9" i="17"/>
  <c r="B8" i="16"/>
  <c r="B36" i="15"/>
  <c r="B8" i="15"/>
  <c r="C22" i="11" l="1"/>
  <c r="B22" i="11"/>
  <c r="C18" i="11"/>
  <c r="B18" i="11"/>
  <c r="C14" i="11"/>
  <c r="B14" i="11"/>
  <c r="C10" i="11"/>
  <c r="B10" i="11"/>
  <c r="C3" i="11"/>
</calcChain>
</file>

<file path=xl/comments1.xml><?xml version="1.0" encoding="utf-8"?>
<comments xmlns="http://schemas.openxmlformats.org/spreadsheetml/2006/main">
  <authors>
    <author>Autor</author>
  </authors>
  <commentList>
    <comment ref="I15" authorId="0" shapeId="0">
      <text>
        <r>
          <rPr>
            <b/>
            <sz val="9"/>
            <color indexed="81"/>
            <rFont val="Tahoma"/>
            <family val="2"/>
          </rPr>
          <t>Autor:</t>
        </r>
        <r>
          <rPr>
            <sz val="9"/>
            <color indexed="81"/>
            <rFont val="Tahoma"/>
            <family val="2"/>
          </rPr>
          <t xml:space="preserve">
Si flujo no se mide con CEMS, describir en observaciones</t>
        </r>
      </text>
    </comment>
    <comment ref="I43" authorId="0" shapeId="0">
      <text>
        <r>
          <rPr>
            <b/>
            <sz val="9"/>
            <color indexed="81"/>
            <rFont val="Tahoma"/>
            <family val="2"/>
          </rPr>
          <t>Autor:</t>
        </r>
        <r>
          <rPr>
            <sz val="9"/>
            <color indexed="81"/>
            <rFont val="Tahoma"/>
            <family val="2"/>
          </rPr>
          <t xml:space="preserve">
Si flujo no se mide con CEMS, describir en observaciones</t>
        </r>
      </text>
    </comment>
  </commentList>
</comments>
</file>

<file path=xl/comments2.xml><?xml version="1.0" encoding="utf-8"?>
<comments xmlns="http://schemas.openxmlformats.org/spreadsheetml/2006/main">
  <authors>
    <author>Autor</author>
  </authors>
  <commentList>
    <comment ref="F16" authorId="0" shapeId="0">
      <text>
        <r>
          <rPr>
            <b/>
            <sz val="9"/>
            <color indexed="81"/>
            <rFont val="Tahoma"/>
            <family val="2"/>
          </rPr>
          <t>Autor:</t>
        </r>
        <r>
          <rPr>
            <sz val="9"/>
            <color indexed="81"/>
            <rFont val="Tahoma"/>
            <family val="2"/>
          </rPr>
          <t xml:space="preserve">
incluir valor de plena carga</t>
        </r>
      </text>
    </comment>
  </commentList>
</comments>
</file>

<file path=xl/comments3.xml><?xml version="1.0" encoding="utf-8"?>
<comments xmlns="http://schemas.openxmlformats.org/spreadsheetml/2006/main">
  <authors>
    <author>Autor</author>
  </authors>
  <commentList>
    <comment ref="G15" authorId="0" shapeId="0">
      <text>
        <r>
          <rPr>
            <b/>
            <sz val="9"/>
            <color indexed="81"/>
            <rFont val="Tahoma"/>
            <family val="2"/>
          </rPr>
          <t>Autor:</t>
        </r>
        <r>
          <rPr>
            <sz val="9"/>
            <color indexed="81"/>
            <rFont val="Tahoma"/>
            <family val="2"/>
          </rPr>
          <t xml:space="preserve">
INCLUIR TB EL VALOR DEL 100%</t>
        </r>
      </text>
    </comment>
    <comment ref="G26" authorId="0" shapeId="0">
      <text>
        <r>
          <rPr>
            <sz val="9"/>
            <color indexed="81"/>
            <rFont val="Tahoma"/>
            <family val="2"/>
          </rPr>
          <t>Metodo de cuantificación del consumo de combustible por tipo de combustible</t>
        </r>
      </text>
    </comment>
  </commentList>
</comments>
</file>

<file path=xl/comments4.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147" authorId="0" shapeId="0">
      <text>
        <r>
          <rPr>
            <sz val="9"/>
            <color indexed="81"/>
            <rFont val="Tahoma"/>
            <family val="2"/>
          </rPr>
          <t>Indicar como identificará el combustible que esta utilizando en un determinado periodo, por la fuente.</t>
        </r>
      </text>
    </comment>
    <comment ref="C167"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<sst xmlns="http://schemas.openxmlformats.org/spreadsheetml/2006/main" count="658" uniqueCount="302">
  <si>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</si>
  <si>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</si>
  <si>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</si>
  <si>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</si>
  <si>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</si>
  <si>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</si>
  <si>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</si>
  <si>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</si>
  <si>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</si>
  <si>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</si>
  <si>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</si>
  <si>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</si>
  <si>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</si>
  <si>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</si>
  <si>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</si>
  <si>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</si>
  <si>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</si>
  <si>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</si>
  <si>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</si>
  <si>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</si>
  <si>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</si>
  <si>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</si>
  <si>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</si>
  <si>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</si>
  <si>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</si>
  <si>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</si>
  <si>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</si>
  <si>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</si>
  <si>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</si>
  <si>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</si>
  <si>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</si>
  <si>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</si>
  <si>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</si>
  <si>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</si>
  <si>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</si>
  <si>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</si>
  <si>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</si>
  <si>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</si>
  <si>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</si>
  <si>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</si>
  <si>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</si>
  <si>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</si>
  <si>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</si>
  <si>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</si>
  <si>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</si>
  <si>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</si>
  <si>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</si>
  <si>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</si>
  <si>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</si>
  <si>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</si>
  <si>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</si>
  <si>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</si>
  <si>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</si>
  <si>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</si>
  <si>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</si>
  <si>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</si>
  <si>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</si>
  <si>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</si>
  <si>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RCA</t>
  </si>
  <si>
    <t>si</t>
  </si>
  <si>
    <t>ANEXO N° 3: ALTERNATIVA N° 10</t>
  </si>
  <si>
    <t>TIPO DE CUANTIFICACIÓN DEL NIVEL DE ACTIVIDAD DE LA FUENTE (EJ CONSUMO DE COMB, PRODUCCIÓN, ETC.)</t>
  </si>
  <si>
    <t>FORMA DE IDENTIFICAR EL COMBUSTIBLE CON EL QUE ESTÉ EN FUNC. LA FUENTE</t>
  </si>
  <si>
    <t>FLUJOMETRO COMBUSTIBLE</t>
  </si>
  <si>
    <t>Certificado de origen</t>
  </si>
  <si>
    <t>Tipo (orificio, boquilla, venturi, etc.)</t>
  </si>
  <si>
    <t>Marca</t>
  </si>
  <si>
    <t>Modelo</t>
  </si>
  <si>
    <t>N° de serie</t>
  </si>
  <si>
    <t>Frecuencia de mantenimiento</t>
  </si>
  <si>
    <t>RESPALDO DE CUANTIFICACIÓN DE COMBUSTIBLE</t>
  </si>
  <si>
    <t>SISTEMA DE REGISTRO, ALMACENAMIENTO Y MANEJO DE DATOS</t>
  </si>
  <si>
    <t>CLASIFICACIÓN CCF DE LA FUENTE</t>
  </si>
  <si>
    <t>EQUIPO DE ABATIMIENTO</t>
  </si>
  <si>
    <t>FILTRO DE MANGAS</t>
  </si>
  <si>
    <t>n/a</t>
  </si>
  <si>
    <t>FACTOR D.S. 138, CON SU UNIDAD DE MEDIDA</t>
  </si>
  <si>
    <t>% DE EFICIENCIA DS 138, ADJUNTAR RESPALDO DE LA EXISTENCIA DEL SIST. DE CONTROL</t>
  </si>
  <si>
    <t>CATALIZADOR (OXIDACION CATALITICA)</t>
  </si>
  <si>
    <t>CICLON HUMEDO</t>
  </si>
  <si>
    <t>CICLON SECO</t>
  </si>
  <si>
    <t>CIRCULACIÓN DE LECHO FLUIDIZADO</t>
  </si>
  <si>
    <t>CONDENSADOR</t>
  </si>
  <si>
    <t>DECANTADOR HUMEDO</t>
  </si>
  <si>
    <t>DECANTADOR SECO</t>
  </si>
  <si>
    <t>DEMISTER</t>
  </si>
  <si>
    <t>FILTRO DE CARTUCHO</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</si>
  <si>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</si>
  <si>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</si>
  <si>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</si>
  <si>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</si>
  <si>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</si>
  <si>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</si>
  <si>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</si>
  <si>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</si>
  <si>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</si>
  <si>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</si>
  <si>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</si>
  <si>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</si>
  <si>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</si>
  <si>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N° 1</t>
  </si>
  <si>
    <t>N° 2</t>
  </si>
  <si>
    <t>N° 3</t>
  </si>
  <si>
    <t>N° 4</t>
  </si>
  <si>
    <t>Expediente: DFZ-2016-4888-XIII-LEY-EI</t>
  </si>
  <si>
    <t>96853150-6</t>
  </si>
  <si>
    <t>Papeles Cordillera S.A.</t>
  </si>
  <si>
    <t>Av. Eyzaguirre 01098, Puente Alto</t>
  </si>
  <si>
    <t>Edgar González Tatlock</t>
  </si>
  <si>
    <t>Papeles Cordillera</t>
  </si>
  <si>
    <t>Puente Alto</t>
  </si>
  <si>
    <t>Metropolitana</t>
  </si>
  <si>
    <t>N: 6.279.907 E:354.938</t>
  </si>
  <si>
    <t>PPDA</t>
  </si>
  <si>
    <t>RM</t>
  </si>
  <si>
    <t>Caldera</t>
  </si>
  <si>
    <t>Caldera 1</t>
  </si>
  <si>
    <t>IN-796</t>
  </si>
  <si>
    <t>IN001148-0</t>
  </si>
  <si>
    <t>Babcock &amp; Wilcox</t>
  </si>
  <si>
    <t>FM-117</t>
  </si>
  <si>
    <t>Petróleo N°6</t>
  </si>
  <si>
    <t>Petroleo Diesel (no se utiliza)</t>
  </si>
  <si>
    <t>-</t>
  </si>
  <si>
    <t>55000 kg-vapor/h</t>
  </si>
  <si>
    <t>Si</t>
  </si>
  <si>
    <t>Filtro de manga</t>
  </si>
  <si>
    <t>Metproflex</t>
  </si>
  <si>
    <t>Lavador de Gases</t>
  </si>
  <si>
    <t>Metprodual</t>
  </si>
  <si>
    <t>Caldera 2</t>
  </si>
  <si>
    <t>IN-164</t>
  </si>
  <si>
    <t>IN001149-9</t>
  </si>
  <si>
    <t>FM-129</t>
  </si>
  <si>
    <t>Gas Natural</t>
  </si>
  <si>
    <t>68000 kg-vapor/h</t>
  </si>
  <si>
    <t>Caldera 3</t>
  </si>
  <si>
    <t>IN-2029</t>
  </si>
  <si>
    <t>IN001150-2</t>
  </si>
  <si>
    <t>Petroleo 6 (no utiliza)</t>
  </si>
  <si>
    <t>60000 kg-vapor/h</t>
  </si>
  <si>
    <t>Low Nox</t>
  </si>
  <si>
    <t>COEN 775DELTANOX</t>
  </si>
  <si>
    <t>Turbina</t>
  </si>
  <si>
    <t>En Trámite</t>
  </si>
  <si>
    <t>Rolls Royce</t>
  </si>
  <si>
    <t>Trent 60</t>
  </si>
  <si>
    <t>Gas natural</t>
  </si>
  <si>
    <t>50000 Kwe/hr</t>
  </si>
  <si>
    <t>Precipitador electroestático.</t>
  </si>
  <si>
    <t>Scheuch</t>
  </si>
  <si>
    <t>Multiciclón</t>
  </si>
  <si>
    <t>ANEXO N° 1: ALTERNATIVA N° 6</t>
  </si>
  <si>
    <t>ANTEDECENTES GENERALES</t>
  </si>
  <si>
    <t>INSTRUMENTO (rca, ne, ppda)</t>
  </si>
  <si>
    <t>NUMERO Y FECHA</t>
  </si>
  <si>
    <t>66/2009</t>
  </si>
  <si>
    <t>CONSIDERANDO O ARTÍCULO  DONDE SE ESTABLECE LA EXIGENCIA</t>
  </si>
  <si>
    <t>PARAMETROS REQUERIDOS A MEDIR CON CEMS</t>
  </si>
  <si>
    <t>SI DISPONE DE UN CEMS PREVIAMENTE VALIDADO *</t>
  </si>
  <si>
    <t>FLUJO</t>
  </si>
  <si>
    <t>N° RESOLUCIÓN VALIDACIÓN INICIAL</t>
  </si>
  <si>
    <t>3627 (seremi de salud)</t>
  </si>
  <si>
    <t>FECHA RESOLUCIÓN VALIDACIÓN INICIAL</t>
  </si>
  <si>
    <t>N° RESOLUCIÓN ÚLTIMA VALIDACIÓN</t>
  </si>
  <si>
    <t>No aplica</t>
  </si>
  <si>
    <t>FECHA RESOLUCIÓN ÚLTIMA VALIDACIÓN</t>
  </si>
  <si>
    <t xml:space="preserve">FECHA ÚLTIMA VALIDACIÓN </t>
  </si>
  <si>
    <t>ESTADO ACTUAL (VALIDADO/ RECHAZADO/ EN PROCESO)</t>
  </si>
  <si>
    <t>En proceso</t>
  </si>
  <si>
    <t>OBSERVACIONES</t>
  </si>
  <si>
    <t>Ingresa nueva validación ante SMA</t>
  </si>
  <si>
    <t>DESCRIPCIÓN DE LOS EQUIPOS</t>
  </si>
  <si>
    <t>MARCA</t>
  </si>
  <si>
    <t>N° DE SERIE</t>
  </si>
  <si>
    <t>PRINCIPIO FUNCIONAMIENTO</t>
  </si>
  <si>
    <t>RANGO DE MEDICIÓN</t>
  </si>
  <si>
    <t>SONDA</t>
  </si>
  <si>
    <t>Universal analyser</t>
  </si>
  <si>
    <t>270SF</t>
  </si>
  <si>
    <t>Extractivo</t>
  </si>
  <si>
    <t>ACONDICIONADOR DE LA MUESTRA</t>
  </si>
  <si>
    <t>1095E</t>
  </si>
  <si>
    <t>ANALIZADOR</t>
  </si>
  <si>
    <t>NOX</t>
  </si>
  <si>
    <t>Thermoscientific</t>
  </si>
  <si>
    <t>42ch2</t>
  </si>
  <si>
    <t>quimioluminiscencia</t>
  </si>
  <si>
    <t>0-500 ppm</t>
  </si>
  <si>
    <t xml:space="preserve">Monitoring solutions </t>
  </si>
  <si>
    <t>sm</t>
  </si>
  <si>
    <t>030813-000-1064-umce</t>
  </si>
  <si>
    <t>diferencial de presión</t>
  </si>
  <si>
    <t>0-150000 m3/h</t>
  </si>
  <si>
    <t>CONVERTIDOR NO2/NO</t>
  </si>
  <si>
    <t>No informa</t>
  </si>
  <si>
    <t>SISTEMA DAHS</t>
  </si>
  <si>
    <t xml:space="preserve">Ambilogger </t>
  </si>
  <si>
    <t>versión 1</t>
  </si>
  <si>
    <t>Datalogger</t>
  </si>
  <si>
    <t>NOx - SO2 - MP</t>
  </si>
  <si>
    <t>En tramite</t>
  </si>
  <si>
    <t>DESCRIPCIÓN DE LOS EQUIPOS (BYPASS)</t>
  </si>
  <si>
    <t>M&amp;C</t>
  </si>
  <si>
    <t>SP2010H</t>
  </si>
  <si>
    <t>ECM</t>
  </si>
  <si>
    <t>Refrigerador de compresor</t>
  </si>
  <si>
    <t>Sick</t>
  </si>
  <si>
    <t>Dusthunter SB100</t>
  </si>
  <si>
    <t>Backscattering</t>
  </si>
  <si>
    <t>0-35 mg/m3</t>
  </si>
  <si>
    <t>Thermo Scientific</t>
  </si>
  <si>
    <t>43i</t>
  </si>
  <si>
    <t>JC1411401171</t>
  </si>
  <si>
    <t>Absorción Luz UV</t>
  </si>
  <si>
    <t>0-20 ppm</t>
  </si>
  <si>
    <t>42i LS</t>
  </si>
  <si>
    <t>Quimioluminiscencia</t>
  </si>
  <si>
    <t>0-50 ppm</t>
  </si>
  <si>
    <t>Monitoring Solotions</t>
  </si>
  <si>
    <t>CEMFlow</t>
  </si>
  <si>
    <t>060515-000-1082-UMCR</t>
  </si>
  <si>
    <t>Diferencial de Presión</t>
  </si>
  <si>
    <t>0-60 mmca</t>
  </si>
  <si>
    <t>No indica</t>
  </si>
  <si>
    <t>Ambilogger</t>
  </si>
  <si>
    <t>V2</t>
  </si>
  <si>
    <t>s/i</t>
  </si>
  <si>
    <t>DESCRIPCIÓN DE LOS EQUIPOS (HRSG)</t>
  </si>
  <si>
    <t>ANEXO N° 2: ALTERNATIVA N° 8</t>
  </si>
  <si>
    <t>FUNCIONAMIENTO ANUAL ESTIMADO</t>
  </si>
  <si>
    <t>≤ 2920 hrs.</t>
  </si>
  <si>
    <t>X</t>
  </si>
  <si>
    <t>2920 hrs. ˂ F ˂ 5840 hrs.</t>
  </si>
  <si>
    <t>≥ 5840 hrs.</t>
  </si>
  <si>
    <t>N° DE MUESTREOS Y/O MEDICIONES ESTIMADAS, A REALIZAR</t>
  </si>
  <si>
    <t>N° Muestreo(s)</t>
  </si>
  <si>
    <t>N° Medición(es)</t>
  </si>
  <si>
    <t>ACREDITACIÓN CAPACIDAD MAXIMA DE FUNCIONAMIENTO</t>
  </si>
  <si>
    <t>Calderas</t>
  </si>
  <si>
    <t>CRPC</t>
  </si>
  <si>
    <t>Turbina (Diseño)</t>
  </si>
  <si>
    <t>MUESTREOS Y/O MEDICIONES EXIGIDOS POR ALGÚN ICA</t>
  </si>
  <si>
    <t>ICA (N° RCA/AÑO, NE, OTRO)</t>
  </si>
  <si>
    <t>PPDA N°66/2009</t>
  </si>
  <si>
    <t>Cantidad</t>
  </si>
  <si>
    <t>Frecuencia</t>
  </si>
  <si>
    <t>anual</t>
  </si>
  <si>
    <t>CONFIGURACIÓN DUCTO EVACUACIÓN DE GASES</t>
  </si>
  <si>
    <t>Individual</t>
  </si>
  <si>
    <t>Común</t>
  </si>
  <si>
    <t>ACREDITACIÓN NIVEL DE ACTIVIDAD (HORÓMETRO)</t>
  </si>
  <si>
    <t>Tipo Horómetro</t>
  </si>
  <si>
    <t>Especificado en resolución 31094/2014 Seremi de Salud RM</t>
  </si>
  <si>
    <t>N° de Serie</t>
  </si>
  <si>
    <t>RESPALDO ESTADO DE FUNCIONAMIENTO O ACTIVIDAD</t>
  </si>
  <si>
    <t>Registro Consumo Combustible</t>
  </si>
  <si>
    <t>Flujómetro</t>
  </si>
  <si>
    <t>Producción de Vapor</t>
  </si>
  <si>
    <t>Flujómetro de Vapor</t>
  </si>
  <si>
    <t>Potencia</t>
  </si>
  <si>
    <t>En caso de ser ducto comun, método para efectuar mediciones.</t>
  </si>
  <si>
    <t>ANEXO N° 2: ALTERNATIVA N° 9</t>
  </si>
  <si>
    <t>≤ 4380 hrs.</t>
  </si>
  <si>
    <t>≥ 4380 hrs.</t>
  </si>
  <si>
    <t>x</t>
  </si>
  <si>
    <t>N° DE MUESTREOS Y/O MEDICIONES ESTIMADAS A REALIZAR</t>
  </si>
  <si>
    <t>1 (2 en 2018)</t>
  </si>
  <si>
    <t>60.000 kg/h</t>
  </si>
  <si>
    <t>DS-66</t>
  </si>
  <si>
    <t>ACREDITACIÓN DE CARGA REAL DE FUNCIONAMIENTO HORARIA</t>
  </si>
  <si>
    <t>Consumo de combustible</t>
  </si>
  <si>
    <t>Combustible Liquido</t>
  </si>
  <si>
    <t>Combustible Sólido</t>
  </si>
  <si>
    <t>Combustible Gaseoso</t>
  </si>
  <si>
    <t>flujómetro</t>
  </si>
  <si>
    <t>Acreditación específica por tipo de fuente</t>
  </si>
  <si>
    <t>Producción de vapor</t>
  </si>
  <si>
    <t>flujómetro de vapor</t>
  </si>
  <si>
    <t>Otra forma de cuantifiación</t>
  </si>
  <si>
    <t>MEDICIONES COMPLEMENTARIAS</t>
  </si>
  <si>
    <t>Horómetro</t>
  </si>
  <si>
    <t>Equipos de respaldo</t>
  </si>
  <si>
    <t>En caso de utilizar flujómetro</t>
  </si>
  <si>
    <t>FLUJOMETRO COMBUSTIBLE GAS</t>
  </si>
  <si>
    <t>no adjunta</t>
  </si>
  <si>
    <t>Vortex</t>
  </si>
  <si>
    <t>Endress Hauser</t>
  </si>
  <si>
    <t>Prowirl F</t>
  </si>
  <si>
    <t>C803B402000</t>
  </si>
  <si>
    <t>FLUJOMETRO VAPOR</t>
  </si>
  <si>
    <t>PROWIRL 72F2F</t>
  </si>
  <si>
    <t>J2095816000</t>
  </si>
  <si>
    <t>Flujometro: Se indica que consumo de combustible se obtendrá como la resta entre el flujo obtenido del medidor de metrogas (CO 401309374) menos el flujo medido en flujómetro de caldera 3 (medidor de metrogas cuantifica flujo hacia calderas 2 y 3), en caso que flujometro de caldera 3 falle, se obtendrá directamente de flujómetro de caldera 2</t>
  </si>
  <si>
    <t>No aplica, funcionamiento sólo con Gas Natural</t>
  </si>
  <si>
    <t>Pitot</t>
  </si>
  <si>
    <t>FCI Fluid Component Inti</t>
  </si>
  <si>
    <t>ST98 Flexmasster 2ECT01BE0FA</t>
  </si>
  <si>
    <r>
      <t xml:space="preserve">Flujómetro de Vapor </t>
    </r>
    <r>
      <rPr>
        <sz val="10"/>
        <rFont val="Arial"/>
        <family val="2"/>
      </rPr>
      <t>/ Medidor metrogas</t>
    </r>
  </si>
  <si>
    <t>PI System</t>
  </si>
  <si>
    <t>2017: Medidores de Metrogas
• Medidor N° de Serie: IC 401888549 2014 Principal
• Medidor N° de Serie: IC 401888550 2014 Stand by
2018 en adelante: flujómetro (Res. N° 438/2013 SMA.)</t>
  </si>
  <si>
    <t>Medidor metrogas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</si>
</sst>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1"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color theme="1"/>
      <name val="Arial"/>
      <family val="2"/>
    </font>
    <font>
      <b/>
      <sz val="10"/>
      <name val="Arial"/>
      <family val="2"/>
    </font>
    <font>
      <b/>
      <sz val="11"/>
      <color theme="1"/>
      <name val="Arial"/>
      <family val="2"/>
    </font>
    <font>
      <sz val="10"/>
      <color theme="1"/>
      <name val="Arial"/>
      <family val="2"/>
    </font>
    <font>
      <sz val="9"/>
      <color indexed="81"/>
      <name val="Tahoma"/>
      <family val="2"/>
    </font>
    <font>
      <sz val="9"/>
      <color theme="1"/>
      <name val="Calibri"/>
      <family val="2"/>
      <scheme val="minor"/>
    </font>
    <font>
      <b/>
      <sz val="9"/>
      <color theme="1"/>
      <name val="Calibri"/>
      <family val="2"/>
      <scheme val="minor"/>
    </font>
    <font>
      <b/>
      <sz val="10"/>
      <color theme="1"/>
      <name val="Arial"/>
      <family val="2"/>
    </font>
    <font>
      <b/>
      <sz val="9"/>
      <color indexed="81"/>
      <name val="Tahoma"/>
      <family val="2"/>
    </font>
    <font>
      <sz val="10"/>
      <color rgb="FFFF0000"/>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240">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11" fillId="0" borderId="0" xfId="0" applyFont="1" applyAlignment="1">
      <alignment vertical="center"/>
    </xf>
    <xf numFmtId="0" fontId="11" fillId="0" borderId="0" xfId="0" applyFont="1"/>
    <xf numFmtId="0" fontId="11" fillId="0" borderId="0" xfId="0" applyFont="1" applyFill="1" applyBorder="1" applyAlignment="1">
      <alignment vertical="center"/>
    </xf>
    <xf numFmtId="0" fontId="12" fillId="0" borderId="0" xfId="0" applyFont="1" applyFill="1" applyBorder="1" applyAlignment="1">
      <alignment vertical="center"/>
    </xf>
    <xf numFmtId="0" fontId="5" fillId="0" borderId="0" xfId="0" applyFont="1" applyAlignment="1">
      <alignment vertical="center"/>
    </xf>
    <xf numFmtId="0" fontId="13" fillId="0" borderId="0" xfId="0" applyFont="1"/>
    <xf numFmtId="0" fontId="4" fillId="4" borderId="1" xfId="0" applyFont="1" applyFill="1" applyBorder="1" applyAlignment="1">
      <alignment horizontal="left" vertical="center" wrapText="1"/>
    </xf>
    <xf numFmtId="0" fontId="4" fillId="0" borderId="1" xfId="0" applyFont="1" applyFill="1" applyBorder="1" applyAlignment="1">
      <alignment vertical="center"/>
    </xf>
    <xf numFmtId="0" fontId="14" fillId="0" borderId="1" xfId="0" applyFont="1" applyBorder="1"/>
    <xf numFmtId="0" fontId="4" fillId="4" borderId="1" xfId="0" applyFont="1" applyFill="1" applyBorder="1" applyAlignment="1">
      <alignment vertical="center" wrapText="1"/>
    </xf>
    <xf numFmtId="0" fontId="4" fillId="4" borderId="1" xfId="0" applyFont="1" applyFill="1" applyBorder="1" applyAlignment="1">
      <alignment vertical="center"/>
    </xf>
    <xf numFmtId="0" fontId="14" fillId="0" borderId="0" xfId="0" applyFont="1" applyFill="1" applyBorder="1" applyAlignment="1">
      <alignment horizont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14" fillId="0" borderId="1" xfId="0" applyFont="1" applyFill="1" applyBorder="1" applyAlignment="1">
      <alignment horizontal="right"/>
    </xf>
    <xf numFmtId="0" fontId="4" fillId="0" borderId="1" xfId="1" applyFont="1" applyBorder="1" applyAlignment="1">
      <alignment horizontal="center" vertical="center"/>
    </xf>
    <xf numFmtId="0" fontId="4" fillId="0" borderId="18" xfId="1" applyFont="1" applyBorder="1" applyAlignment="1">
      <alignment horizontal="center" vertical="center"/>
    </xf>
    <xf numFmtId="0" fontId="5" fillId="0" borderId="0" xfId="1" applyFont="1" applyAlignment="1">
      <alignment horizontal="center" vertical="center"/>
    </xf>
    <xf numFmtId="0" fontId="6" fillId="0" borderId="0" xfId="1" applyFont="1" applyAlignment="1">
      <alignment horizontal="center" vertical="center"/>
    </xf>
    <xf numFmtId="0" fontId="2" fillId="0" borderId="1" xfId="0" applyFont="1" applyFill="1" applyBorder="1" applyAlignment="1">
      <alignment horizontal="left" vertical="center"/>
    </xf>
    <xf numFmtId="0" fontId="0" fillId="0" borderId="0" xfId="0" applyBorder="1" applyAlignment="1">
      <alignment horizontal="center"/>
    </xf>
    <xf numFmtId="0" fontId="5" fillId="0" borderId="0" xfId="0" applyFont="1" applyAlignment="1">
      <alignment horizontal="center" vertical="center"/>
    </xf>
    <xf numFmtId="0" fontId="4" fillId="4" borderId="1" xfId="0" applyFont="1" applyFill="1" applyBorder="1" applyAlignment="1">
      <alignment horizontal="left" vertical="center"/>
    </xf>
    <xf numFmtId="0" fontId="14" fillId="5" borderId="1" xfId="0" applyFont="1" applyFill="1" applyBorder="1" applyAlignment="1">
      <alignment horizontal="center"/>
    </xf>
    <xf numFmtId="14" fontId="16" fillId="0" borderId="1" xfId="0" applyNumberFormat="1" applyFont="1" applyBorder="1" applyAlignment="1">
      <alignment horizontal="left"/>
    </xf>
    <xf numFmtId="0" fontId="16" fillId="0" borderId="1" xfId="0" applyFont="1" applyFill="1" applyBorder="1" applyAlignment="1">
      <alignment horizontal="left" wrapText="1"/>
    </xf>
    <xf numFmtId="0" fontId="17" fillId="0" borderId="1" xfId="0" applyFont="1" applyFill="1" applyBorder="1" applyAlignment="1">
      <alignment horizontal="left" wrapText="1"/>
    </xf>
    <xf numFmtId="0" fontId="2" fillId="0" borderId="1" xfId="0" applyFont="1" applyFill="1" applyBorder="1" applyAlignment="1">
      <alignment horizontal="left" wrapText="1"/>
    </xf>
    <xf numFmtId="0" fontId="2" fillId="3" borderId="1" xfId="0" applyFont="1" applyFill="1" applyBorder="1" applyAlignment="1">
      <alignment horizontal="center"/>
    </xf>
    <xf numFmtId="0" fontId="2" fillId="0" borderId="1" xfId="0" applyFont="1" applyBorder="1" applyAlignment="1">
      <alignment horizontal="center"/>
    </xf>
    <xf numFmtId="0" fontId="10" fillId="0" borderId="1" xfId="1" applyFont="1" applyFill="1" applyBorder="1" applyAlignment="1">
      <alignment vertical="center" wrapText="1"/>
    </xf>
    <xf numFmtId="0" fontId="2" fillId="0" borderId="9" xfId="0" applyFont="1" applyBorder="1" applyAlignment="1">
      <alignment horizontal="left"/>
    </xf>
    <xf numFmtId="0" fontId="2" fillId="0" borderId="24" xfId="0" applyFont="1" applyFill="1" applyBorder="1" applyAlignment="1">
      <alignment wrapText="1"/>
    </xf>
    <xf numFmtId="0" fontId="2" fillId="0" borderId="1" xfId="0" applyFont="1" applyFill="1" applyBorder="1" applyAlignment="1">
      <alignment horizontal="left" vertical="center" wrapText="1"/>
    </xf>
    <xf numFmtId="0" fontId="14" fillId="0" borderId="0" xfId="0" applyFont="1"/>
    <xf numFmtId="0" fontId="12" fillId="0" borderId="0" xfId="1" applyFont="1" applyAlignment="1">
      <alignment horizontal="center" vertical="center"/>
    </xf>
    <xf numFmtId="0" fontId="18" fillId="0" borderId="0" xfId="0" applyFont="1"/>
    <xf numFmtId="0" fontId="18" fillId="0" borderId="9" xfId="0" applyFont="1" applyFill="1" applyBorder="1" applyAlignment="1">
      <alignment horizontal="center"/>
    </xf>
    <xf numFmtId="0" fontId="14" fillId="0" borderId="1" xfId="0" applyFont="1" applyBorder="1" applyAlignment="1">
      <alignment horizontal="center"/>
    </xf>
    <xf numFmtId="0" fontId="14" fillId="0" borderId="1" xfId="0" applyFont="1" applyFill="1" applyBorder="1" applyAlignment="1">
      <alignment horizontal="center"/>
    </xf>
    <xf numFmtId="14" fontId="14" fillId="0" borderId="1" xfId="0" applyNumberFormat="1" applyFont="1" applyBorder="1" applyAlignment="1">
      <alignment horizontal="center"/>
    </xf>
    <xf numFmtId="0" fontId="0" fillId="0" borderId="1" xfId="0" applyBorder="1" applyAlignment="1">
      <alignment horizontal="center" vertical="center"/>
    </xf>
    <xf numFmtId="0" fontId="0" fillId="6" borderId="4" xfId="0" applyFill="1" applyBorder="1" applyAlignment="1">
      <alignment horizontal="left" vertical="center"/>
    </xf>
    <xf numFmtId="0" fontId="14" fillId="5" borderId="1" xfId="0" applyFont="1" applyFill="1" applyBorder="1"/>
    <xf numFmtId="14" fontId="14" fillId="5" borderId="1" xfId="0" applyNumberFormat="1" applyFont="1" applyFill="1" applyBorder="1" applyAlignment="1">
      <alignment horizontal="center"/>
    </xf>
    <xf numFmtId="0" fontId="0" fillId="5" borderId="1" xfId="0" applyFill="1" applyBorder="1" applyAlignment="1">
      <alignment horizontal="center" vertical="center"/>
    </xf>
    <xf numFmtId="0" fontId="4" fillId="0" borderId="0" xfId="1" applyFont="1" applyAlignment="1">
      <alignment vertical="center"/>
    </xf>
    <xf numFmtId="0" fontId="4" fillId="0" borderId="0" xfId="1" applyFont="1"/>
    <xf numFmtId="0" fontId="4" fillId="0" borderId="0" xfId="1" applyFont="1" applyFill="1" applyBorder="1" applyAlignment="1">
      <alignment vertical="center"/>
    </xf>
    <xf numFmtId="0" fontId="12" fillId="0" borderId="0" xfId="1" applyFont="1" applyFill="1" applyBorder="1" applyAlignment="1">
      <alignment vertical="center"/>
    </xf>
    <xf numFmtId="0" fontId="12" fillId="0" borderId="0" xfId="1" applyFont="1" applyBorder="1" applyAlignment="1">
      <alignment vertical="center"/>
    </xf>
    <xf numFmtId="0" fontId="0" fillId="3" borderId="23" xfId="0" applyFill="1" applyBorder="1" applyAlignment="1">
      <alignment horizontal="center" vertical="center"/>
    </xf>
    <xf numFmtId="0" fontId="0" fillId="3" borderId="23" xfId="0" applyFill="1" applyBorder="1" applyAlignment="1">
      <alignment horizontal="center" vertical="center" wrapText="1"/>
    </xf>
    <xf numFmtId="0" fontId="4" fillId="0" borderId="26" xfId="1" applyFont="1" applyBorder="1" applyAlignment="1"/>
    <xf numFmtId="0" fontId="4" fillId="0" borderId="1" xfId="1" applyFont="1" applyBorder="1" applyAlignment="1"/>
    <xf numFmtId="0" fontId="12" fillId="0" borderId="1" xfId="1" applyFont="1" applyBorder="1" applyAlignment="1"/>
    <xf numFmtId="0" fontId="4" fillId="0" borderId="1" xfId="1" applyFont="1" applyFill="1" applyBorder="1" applyAlignment="1">
      <alignment vertical="center"/>
    </xf>
    <xf numFmtId="0" fontId="4" fillId="0" borderId="18" xfId="1" applyFont="1" applyFill="1" applyBorder="1" applyAlignment="1">
      <alignment vertical="center"/>
    </xf>
    <xf numFmtId="0" fontId="4" fillId="0" borderId="1" xfId="1" applyFont="1" applyBorder="1" applyAlignment="1">
      <alignment vertical="center"/>
    </xf>
    <xf numFmtId="0" fontId="4" fillId="0" borderId="1" xfId="1" applyFont="1" applyBorder="1" applyAlignment="1">
      <alignment horizontal="center"/>
    </xf>
    <xf numFmtId="0" fontId="4" fillId="0" borderId="38" xfId="1" applyFont="1" applyBorder="1" applyAlignment="1"/>
    <xf numFmtId="0" fontId="4" fillId="5" borderId="0" xfId="1" applyFont="1" applyFill="1" applyAlignment="1">
      <alignment horizontal="center" vertical="center"/>
    </xf>
    <xf numFmtId="0" fontId="4" fillId="0" borderId="0" xfId="1" applyAlignment="1">
      <alignment vertical="center"/>
    </xf>
    <xf numFmtId="0" fontId="4" fillId="0" borderId="0" xfId="1"/>
    <xf numFmtId="0" fontId="4" fillId="0" borderId="0" xfId="1" applyFill="1" applyBorder="1" applyAlignment="1">
      <alignment vertical="center"/>
    </xf>
    <xf numFmtId="0" fontId="4" fillId="0" borderId="26" xfId="1" applyFont="1" applyBorder="1" applyAlignment="1">
      <alignment vertical="center"/>
    </xf>
    <xf numFmtId="0" fontId="5" fillId="0" borderId="44" xfId="1" applyFont="1" applyBorder="1" applyAlignment="1">
      <alignment horizontal="center" vertical="center"/>
    </xf>
    <xf numFmtId="0" fontId="5" fillId="0" borderId="18" xfId="1" applyFont="1" applyBorder="1" applyAlignment="1">
      <alignment horizontal="center" vertical="center"/>
    </xf>
    <xf numFmtId="0" fontId="4" fillId="0" borderId="18" xfId="1" applyBorder="1" applyAlignment="1">
      <alignment vertical="center"/>
    </xf>
    <xf numFmtId="0" fontId="4" fillId="0" borderId="0" xfId="1" applyBorder="1" applyAlignment="1">
      <alignment vertical="center"/>
    </xf>
    <xf numFmtId="0" fontId="4" fillId="0" borderId="38" xfId="1" applyFont="1" applyBorder="1" applyAlignment="1">
      <alignment vertical="center"/>
    </xf>
    <xf numFmtId="0" fontId="4" fillId="0" borderId="45" xfId="1" applyBorder="1" applyAlignment="1">
      <alignment vertical="center"/>
    </xf>
    <xf numFmtId="0" fontId="4" fillId="0" borderId="0" xfId="1" applyBorder="1" applyAlignment="1">
      <alignment horizontal="center" vertical="center"/>
    </xf>
    <xf numFmtId="0" fontId="14" fillId="0" borderId="0" xfId="0" applyFont="1" applyBorder="1"/>
    <xf numFmtId="0" fontId="4" fillId="0" borderId="0" xfId="1" applyFont="1" applyFill="1" applyAlignment="1">
      <alignment vertical="center"/>
    </xf>
    <xf numFmtId="0" fontId="4" fillId="0" borderId="0" xfId="1" applyFill="1" applyAlignment="1">
      <alignment vertical="center"/>
    </xf>
    <xf numFmtId="0" fontId="4" fillId="0" borderId="18" xfId="1" applyFont="1" applyBorder="1" applyAlignment="1">
      <alignment vertical="center" wrapText="1"/>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0" fillId="0" borderId="1" xfId="1" applyFont="1" applyFill="1" applyBorder="1" applyAlignment="1">
      <alignment horizontal="left" vertical="center"/>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5" fillId="0" borderId="11"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10" fillId="0" borderId="1" xfId="1" applyFont="1" applyFill="1" applyBorder="1" applyAlignment="1">
      <alignment horizontal="center" vertical="center" wrapText="1"/>
    </xf>
    <xf numFmtId="0" fontId="1" fillId="0" borderId="0" xfId="0" applyFont="1" applyAlignment="1">
      <alignment horizontal="center"/>
    </xf>
    <xf numFmtId="0" fontId="5" fillId="0" borderId="0" xfId="1" applyFont="1" applyBorder="1" applyAlignment="1">
      <alignment horizontal="center" vertical="center"/>
    </xf>
    <xf numFmtId="0" fontId="0" fillId="6" borderId="1" xfId="0" applyFill="1" applyBorder="1" applyAlignment="1">
      <alignment horizontal="left" vertical="center"/>
    </xf>
    <xf numFmtId="0" fontId="1" fillId="3" borderId="7" xfId="0" applyFont="1" applyFill="1" applyBorder="1" applyAlignment="1">
      <alignment horizontal="left" vertical="center"/>
    </xf>
    <xf numFmtId="0" fontId="1" fillId="3" borderId="8" xfId="0" applyFont="1" applyFill="1" applyBorder="1" applyAlignment="1">
      <alignment horizontal="left" vertical="center"/>
    </xf>
    <xf numFmtId="0" fontId="1" fillId="3" borderId="9" xfId="0" applyFont="1" applyFill="1" applyBorder="1" applyAlignment="1">
      <alignment horizontal="left" vertical="center"/>
    </xf>
    <xf numFmtId="0" fontId="0" fillId="6" borderId="7" xfId="0" applyFill="1" applyBorder="1" applyAlignment="1">
      <alignment horizontal="left" vertical="center"/>
    </xf>
    <xf numFmtId="0" fontId="0" fillId="6" borderId="8" xfId="0" applyFill="1" applyBorder="1" applyAlignment="1">
      <alignment horizontal="left" vertical="center"/>
    </xf>
    <xf numFmtId="0" fontId="14" fillId="6" borderId="1" xfId="0" applyFont="1" applyFill="1" applyBorder="1" applyAlignment="1">
      <alignment horizontal="left"/>
    </xf>
    <xf numFmtId="0" fontId="14" fillId="6" borderId="7" xfId="0" applyFont="1" applyFill="1" applyBorder="1" applyAlignment="1">
      <alignment horizontal="left"/>
    </xf>
    <xf numFmtId="0" fontId="14" fillId="6" borderId="8" xfId="0" applyFont="1" applyFill="1" applyBorder="1" applyAlignment="1">
      <alignment horizontal="left"/>
    </xf>
    <xf numFmtId="0" fontId="14" fillId="6" borderId="9" xfId="0" applyFont="1" applyFill="1" applyBorder="1" applyAlignment="1">
      <alignment horizontal="left"/>
    </xf>
    <xf numFmtId="0" fontId="18" fillId="3" borderId="7" xfId="0" applyFont="1" applyFill="1" applyBorder="1" applyAlignment="1">
      <alignment horizontal="left"/>
    </xf>
    <xf numFmtId="0" fontId="18" fillId="3" borderId="8" xfId="0" applyFont="1" applyFill="1" applyBorder="1" applyAlignment="1">
      <alignment horizontal="left"/>
    </xf>
    <xf numFmtId="14" fontId="12" fillId="0" borderId="19" xfId="1" applyNumberFormat="1" applyFont="1" applyBorder="1" applyAlignment="1">
      <alignment horizontal="center" vertical="center"/>
    </xf>
    <xf numFmtId="0" fontId="12" fillId="0" borderId="20" xfId="1" applyFont="1" applyBorder="1" applyAlignment="1">
      <alignment horizontal="center" vertical="center"/>
    </xf>
    <xf numFmtId="0" fontId="12" fillId="0" borderId="21" xfId="1" applyFont="1" applyBorder="1" applyAlignment="1">
      <alignment horizontal="center" vertical="center"/>
    </xf>
    <xf numFmtId="0" fontId="18" fillId="3" borderId="9" xfId="0" applyFont="1" applyFill="1" applyBorder="1" applyAlignment="1">
      <alignment horizontal="left"/>
    </xf>
    <xf numFmtId="0" fontId="12" fillId="0" borderId="0" xfId="1" applyFont="1" applyAlignment="1">
      <alignment horizontal="center" vertical="center"/>
    </xf>
    <xf numFmtId="0" fontId="4" fillId="5" borderId="0" xfId="1" applyFont="1" applyFill="1" applyAlignment="1">
      <alignment horizontal="center" vertical="center"/>
    </xf>
    <xf numFmtId="0" fontId="4" fillId="4" borderId="32" xfId="1" applyFont="1" applyFill="1" applyBorder="1" applyAlignment="1">
      <alignment horizontal="left" vertical="center"/>
    </xf>
    <xf numFmtId="0" fontId="4" fillId="4" borderId="3" xfId="1" applyFont="1" applyFill="1" applyBorder="1" applyAlignment="1">
      <alignment horizontal="left" vertical="center"/>
    </xf>
    <xf numFmtId="0" fontId="4" fillId="4" borderId="4" xfId="1" applyFont="1" applyFill="1" applyBorder="1" applyAlignment="1">
      <alignment horizontal="left" vertical="center"/>
    </xf>
    <xf numFmtId="0" fontId="4" fillId="4" borderId="34" xfId="1" applyFont="1" applyFill="1" applyBorder="1" applyAlignment="1">
      <alignment horizontal="left" vertical="center"/>
    </xf>
    <xf numFmtId="0" fontId="4" fillId="4" borderId="0" xfId="1" applyFont="1" applyFill="1" applyBorder="1" applyAlignment="1">
      <alignment horizontal="left" vertical="center"/>
    </xf>
    <xf numFmtId="0" fontId="4" fillId="4" borderId="6" xfId="1" applyFont="1" applyFill="1" applyBorder="1" applyAlignment="1">
      <alignment horizontal="left" vertical="center"/>
    </xf>
    <xf numFmtId="0" fontId="4" fillId="4" borderId="33" xfId="1" applyFont="1" applyFill="1" applyBorder="1" applyAlignment="1">
      <alignment horizontal="left" vertical="center"/>
    </xf>
    <xf numFmtId="0" fontId="4" fillId="4" borderId="11" xfId="1" applyFont="1" applyFill="1" applyBorder="1" applyAlignment="1">
      <alignment horizontal="left" vertical="center"/>
    </xf>
    <xf numFmtId="0" fontId="4" fillId="4" borderId="12" xfId="1" applyFont="1" applyFill="1" applyBorder="1" applyAlignment="1">
      <alignment horizontal="left" vertical="center"/>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 fillId="0" borderId="31" xfId="1" applyFont="1" applyBorder="1" applyAlignment="1">
      <alignment horizontal="center" vertical="center"/>
    </xf>
    <xf numFmtId="0" fontId="4" fillId="4" borderId="35" xfId="1" applyFont="1" applyFill="1" applyBorder="1" applyAlignment="1">
      <alignment horizontal="left" vertical="center"/>
    </xf>
    <xf numFmtId="0" fontId="4" fillId="4" borderId="36" xfId="1" applyFont="1" applyFill="1" applyBorder="1" applyAlignment="1">
      <alignment horizontal="left" vertical="center"/>
    </xf>
    <xf numFmtId="0" fontId="4" fillId="4" borderId="37" xfId="1" applyFont="1" applyFill="1" applyBorder="1" applyAlignment="1">
      <alignment horizontal="left" vertical="center"/>
    </xf>
    <xf numFmtId="0" fontId="4" fillId="0" borderId="7" xfId="1" applyFont="1" applyBorder="1" applyAlignment="1">
      <alignment horizontal="center"/>
    </xf>
    <xf numFmtId="0" fontId="4" fillId="0" borderId="8" xfId="1" applyFont="1" applyBorder="1" applyAlignment="1">
      <alignment horizontal="center"/>
    </xf>
    <xf numFmtId="0" fontId="4" fillId="0" borderId="31" xfId="1" applyFont="1" applyBorder="1" applyAlignment="1">
      <alignment horizontal="center"/>
    </xf>
    <xf numFmtId="0" fontId="4" fillId="0" borderId="39" xfId="1" applyFont="1" applyBorder="1" applyAlignment="1">
      <alignment horizontal="center"/>
    </xf>
    <xf numFmtId="0" fontId="4" fillId="0" borderId="40" xfId="1" applyFont="1" applyBorder="1" applyAlignment="1">
      <alignment horizontal="center"/>
    </xf>
    <xf numFmtId="0" fontId="4" fillId="4" borderId="30" xfId="1" applyFont="1" applyFill="1" applyBorder="1" applyAlignment="1">
      <alignment horizontal="left" vertical="center"/>
    </xf>
    <xf numFmtId="0" fontId="4" fillId="4" borderId="1" xfId="1" applyFont="1" applyFill="1" applyBorder="1" applyAlignment="1">
      <alignment horizontal="left" vertical="center"/>
    </xf>
    <xf numFmtId="0" fontId="20" fillId="0" borderId="7" xfId="1" applyFont="1" applyBorder="1" applyAlignment="1">
      <alignment horizontal="center" vertical="center"/>
    </xf>
    <xf numFmtId="0" fontId="20" fillId="0" borderId="8" xfId="1" applyFont="1" applyBorder="1" applyAlignment="1">
      <alignment horizontal="center" vertical="center"/>
    </xf>
    <xf numFmtId="0" fontId="20" fillId="0" borderId="31" xfId="1" applyFont="1" applyBorder="1" applyAlignment="1">
      <alignment horizontal="center" vertical="center"/>
    </xf>
    <xf numFmtId="0" fontId="4" fillId="7" borderId="7" xfId="1" applyFont="1" applyFill="1" applyBorder="1" applyAlignment="1">
      <alignment horizontal="center" vertical="center"/>
    </xf>
    <xf numFmtId="0" fontId="4" fillId="7" borderId="8" xfId="1" applyFont="1" applyFill="1" applyBorder="1" applyAlignment="1">
      <alignment horizontal="center" vertical="center"/>
    </xf>
    <xf numFmtId="0" fontId="4" fillId="7" borderId="31" xfId="1" applyFont="1" applyFill="1" applyBorder="1" applyAlignment="1">
      <alignment horizontal="center" vertical="center"/>
    </xf>
    <xf numFmtId="0" fontId="4" fillId="0" borderId="7" xfId="1" applyFont="1" applyBorder="1" applyAlignment="1">
      <alignment horizontal="left" vertical="center"/>
    </xf>
    <xf numFmtId="0" fontId="4" fillId="0" borderId="8" xfId="1" applyFont="1" applyBorder="1" applyAlignment="1">
      <alignment horizontal="left" vertical="center"/>
    </xf>
    <xf numFmtId="0" fontId="4" fillId="0" borderId="31" xfId="1" applyFont="1" applyBorder="1" applyAlignment="1">
      <alignment horizontal="left" vertical="center"/>
    </xf>
    <xf numFmtId="14" fontId="5" fillId="0" borderId="19" xfId="1" applyNumberFormat="1" applyFont="1" applyBorder="1" applyAlignment="1">
      <alignment horizontal="center" vertical="center"/>
    </xf>
    <xf numFmtId="0" fontId="5" fillId="0" borderId="20" xfId="1" applyFont="1" applyBorder="1" applyAlignment="1">
      <alignment horizontal="center" vertical="center"/>
    </xf>
    <xf numFmtId="0" fontId="5" fillId="0" borderId="21" xfId="1" applyFont="1" applyBorder="1" applyAlignment="1">
      <alignment horizontal="center" vertical="center"/>
    </xf>
    <xf numFmtId="0" fontId="4" fillId="0" borderId="0" xfId="1" applyFont="1" applyBorder="1" applyAlignment="1">
      <alignment horizontal="center" vertical="center"/>
    </xf>
    <xf numFmtId="0" fontId="4" fillId="4" borderId="25" xfId="1" applyFont="1" applyFill="1" applyBorder="1" applyAlignment="1">
      <alignment horizontal="left" vertical="center"/>
    </xf>
    <xf numFmtId="0" fontId="4" fillId="4" borderId="26" xfId="1" applyFont="1" applyFill="1" applyBorder="1" applyAlignment="1">
      <alignment horizontal="left" vertical="center"/>
    </xf>
    <xf numFmtId="0" fontId="4" fillId="0" borderId="27" xfId="1" applyFont="1" applyBorder="1" applyAlignment="1">
      <alignment horizontal="center" vertical="center"/>
    </xf>
    <xf numFmtId="0" fontId="4" fillId="0" borderId="28" xfId="1" applyFont="1" applyBorder="1" applyAlignment="1">
      <alignment horizontal="center" vertical="center"/>
    </xf>
    <xf numFmtId="0" fontId="4" fillId="0" borderId="29" xfId="1" applyFont="1" applyBorder="1" applyAlignment="1">
      <alignment horizontal="center" vertical="center"/>
    </xf>
    <xf numFmtId="0" fontId="4" fillId="0" borderId="11" xfId="1" applyBorder="1" applyAlignment="1">
      <alignment horizontal="center" vertical="center"/>
    </xf>
    <xf numFmtId="0" fontId="4" fillId="4" borderId="1" xfId="0" applyFont="1" applyFill="1" applyBorder="1" applyAlignment="1">
      <alignment horizontal="left" vertical="center"/>
    </xf>
    <xf numFmtId="0" fontId="4" fillId="4" borderId="23" xfId="1" applyFont="1" applyFill="1" applyBorder="1" applyAlignment="1">
      <alignment horizontal="left" vertical="center"/>
    </xf>
    <xf numFmtId="0" fontId="4" fillId="4" borderId="24" xfId="1" applyFont="1" applyFill="1" applyBorder="1" applyAlignment="1">
      <alignment horizontal="left" vertical="center"/>
    </xf>
    <xf numFmtId="0" fontId="4" fillId="4" borderId="22" xfId="1" applyFont="1" applyFill="1" applyBorder="1" applyAlignment="1">
      <alignment horizontal="left" vertical="center"/>
    </xf>
    <xf numFmtId="0" fontId="4" fillId="4" borderId="23" xfId="1" applyFont="1" applyFill="1" applyBorder="1" applyAlignment="1">
      <alignment horizontal="left" vertical="center" wrapText="1"/>
    </xf>
    <xf numFmtId="0" fontId="4" fillId="4" borderId="24" xfId="1" applyFont="1" applyFill="1" applyBorder="1" applyAlignment="1">
      <alignment horizontal="left" vertical="center" wrapText="1"/>
    </xf>
    <xf numFmtId="0" fontId="4" fillId="4" borderId="22" xfId="1" applyFont="1" applyFill="1" applyBorder="1" applyAlignment="1">
      <alignment horizontal="left" vertical="center" wrapText="1"/>
    </xf>
    <xf numFmtId="0" fontId="4" fillId="4" borderId="32" xfId="1" applyFill="1" applyBorder="1" applyAlignment="1">
      <alignment horizontal="left" vertical="center"/>
    </xf>
    <xf numFmtId="0" fontId="4" fillId="4" borderId="3" xfId="1" applyFill="1" applyBorder="1" applyAlignment="1">
      <alignment horizontal="left" vertical="center"/>
    </xf>
    <xf numFmtId="0" fontId="4" fillId="4" borderId="4" xfId="1" applyFill="1" applyBorder="1" applyAlignment="1">
      <alignment horizontal="left" vertical="center"/>
    </xf>
    <xf numFmtId="0" fontId="4" fillId="4" borderId="35" xfId="1" applyFill="1" applyBorder="1" applyAlignment="1">
      <alignment horizontal="left" vertical="center"/>
    </xf>
    <xf numFmtId="0" fontId="4" fillId="4" borderId="36" xfId="1" applyFill="1" applyBorder="1" applyAlignment="1">
      <alignment horizontal="left" vertical="center"/>
    </xf>
    <xf numFmtId="0" fontId="4" fillId="4" borderId="37" xfId="1" applyFill="1" applyBorder="1" applyAlignment="1">
      <alignment horizontal="left" vertical="center"/>
    </xf>
    <xf numFmtId="0" fontId="4" fillId="4" borderId="41" xfId="1" applyFont="1" applyFill="1" applyBorder="1" applyAlignment="1">
      <alignment horizontal="left" vertical="center"/>
    </xf>
    <xf numFmtId="0" fontId="4" fillId="4" borderId="42" xfId="1" applyFont="1" applyFill="1" applyBorder="1" applyAlignment="1">
      <alignment horizontal="left" vertical="center"/>
    </xf>
    <xf numFmtId="0" fontId="4" fillId="4" borderId="43" xfId="1" applyFont="1" applyFill="1" applyBorder="1" applyAlignment="1">
      <alignment horizontal="left" vertical="center"/>
    </xf>
    <xf numFmtId="0" fontId="4" fillId="5" borderId="1" xfId="0" applyFont="1" applyFill="1" applyBorder="1" applyAlignment="1">
      <alignment horizontal="center" vertical="center" wrapText="1"/>
    </xf>
    <xf numFmtId="0" fontId="11" fillId="0" borderId="1" xfId="0" applyFont="1" applyBorder="1" applyAlignment="1">
      <alignment horizontal="center"/>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14" fillId="0" borderId="7" xfId="0" applyFont="1" applyFill="1" applyBorder="1" applyAlignment="1">
      <alignment horizontal="justify" vertical="center" wrapText="1"/>
    </xf>
    <xf numFmtId="0" fontId="14" fillId="0" borderId="9" xfId="0" applyFont="1" applyFill="1" applyBorder="1" applyAlignment="1">
      <alignment horizontal="justify" vertical="center" wrapText="1"/>
    </xf>
    <xf numFmtId="0" fontId="14" fillId="0" borderId="7" xfId="0" applyFont="1" applyFill="1" applyBorder="1" applyAlignment="1">
      <alignment horizontal="center" vertical="center"/>
    </xf>
    <xf numFmtId="0" fontId="14" fillId="0" borderId="9" xfId="0" applyFont="1" applyFill="1" applyBorder="1" applyAlignment="1">
      <alignment horizontal="center" vertical="center"/>
    </xf>
    <xf numFmtId="0" fontId="4" fillId="5" borderId="7" xfId="0" applyFont="1" applyFill="1" applyBorder="1" applyAlignment="1">
      <alignment horizontal="center" vertical="center"/>
    </xf>
    <xf numFmtId="0" fontId="14" fillId="5" borderId="9" xfId="0" applyFont="1" applyFill="1" applyBorder="1" applyAlignment="1">
      <alignment horizontal="center" vertical="center"/>
    </xf>
    <xf numFmtId="0" fontId="14" fillId="5" borderId="7" xfId="0" applyFont="1" applyFill="1" applyBorder="1" applyAlignment="1">
      <alignment horizontal="center" vertical="center"/>
    </xf>
    <xf numFmtId="14" fontId="5" fillId="0" borderId="19" xfId="0" applyNumberFormat="1"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14" fillId="7" borderId="7" xfId="0" applyFont="1" applyFill="1" applyBorder="1" applyAlignment="1">
      <alignment horizontal="justify" vertical="center" wrapText="1"/>
    </xf>
    <xf numFmtId="0" fontId="14" fillId="7" borderId="9" xfId="0" applyFont="1" applyFill="1" applyBorder="1" applyAlignment="1">
      <alignment horizontal="justify" vertical="center" wrapText="1"/>
    </xf>
    <xf numFmtId="0" fontId="5" fillId="0" borderId="0" xfId="0" applyFont="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123825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xdr:colOff>
      <xdr:row>0</xdr:row>
      <xdr:rowOff>60960</xdr:rowOff>
    </xdr:from>
    <xdr:to>
      <xdr:col>3</xdr:col>
      <xdr:colOff>760805</xdr:colOff>
      <xdr:row>5</xdr:row>
      <xdr:rowOff>150814</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60960"/>
          <a:ext cx="2783915" cy="756604"/>
        </a:xfrm>
        <a:prstGeom prst="rect">
          <a:avLst/>
        </a:prstGeom>
      </xdr:spPr>
    </xdr:pic>
    <xdr:clientData/>
  </xdr:twoCellAnchor>
  <xdr:twoCellAnchor editAs="oneCell">
    <xdr:from>
      <xdr:col>1</xdr:col>
      <xdr:colOff>15240</xdr:colOff>
      <xdr:row>0</xdr:row>
      <xdr:rowOff>60960</xdr:rowOff>
    </xdr:from>
    <xdr:to>
      <xdr:col>3</xdr:col>
      <xdr:colOff>1256105</xdr:colOff>
      <xdr:row>5</xdr:row>
      <xdr:rowOff>7939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60960"/>
          <a:ext cx="2783915" cy="7566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261257</xdr:colOff>
      <xdr:row>0</xdr:row>
      <xdr:rowOff>32657</xdr:rowOff>
    </xdr:from>
    <xdr:to>
      <xdr:col>3</xdr:col>
      <xdr:colOff>354768</xdr:colOff>
      <xdr:row>5</xdr:row>
      <xdr:rowOff>20489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257" y="32657"/>
          <a:ext cx="2744636" cy="7815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380999</xdr:colOff>
      <xdr:row>0</xdr:row>
      <xdr:rowOff>87085</xdr:rowOff>
    </xdr:from>
    <xdr:to>
      <xdr:col>1</xdr:col>
      <xdr:colOff>1856436</xdr:colOff>
      <xdr:row>6</xdr:row>
      <xdr:rowOff>91085</xdr:rowOff>
    </xdr:to>
    <xdr:pic>
      <xdr:nvPicPr>
        <xdr:cNvPr id="2"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9" y="87085"/>
          <a:ext cx="2742262" cy="785050"/>
        </a:xfrm>
        <a:prstGeom prst="rect">
          <a:avLst/>
        </a:prstGeom>
      </xdr:spPr>
    </xdr:pic>
    <xdr:clientData/>
  </xdr:twoCellAnchor>
  <xdr:twoCellAnchor editAs="oneCell">
    <xdr:from>
      <xdr:col>0</xdr:col>
      <xdr:colOff>380999</xdr:colOff>
      <xdr:row>0</xdr:row>
      <xdr:rowOff>87085</xdr:rowOff>
    </xdr:from>
    <xdr:to>
      <xdr:col>2</xdr:col>
      <xdr:colOff>837261</xdr:colOff>
      <xdr:row>5</xdr:row>
      <xdr:rowOff>110135</xdr:rowOff>
    </xdr:to>
    <xdr:pic>
      <xdr:nvPicPr>
        <xdr:cNvPr id="3"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9" y="87085"/>
          <a:ext cx="2742262" cy="785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759382</xdr:colOff>
      <xdr:row>5</xdr:row>
      <xdr:rowOff>70675</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twoCellAnchor editAs="oneCell">
    <xdr:from>
      <xdr:col>1</xdr:col>
      <xdr:colOff>71718</xdr:colOff>
      <xdr:row>0</xdr:row>
      <xdr:rowOff>44824</xdr:rowOff>
    </xdr:from>
    <xdr:to>
      <xdr:col>1</xdr:col>
      <xdr:colOff>2854882</xdr:colOff>
      <xdr:row>5</xdr:row>
      <xdr:rowOff>23050</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guera\Impuestos%20Verdes\Propuestas%20metodologica\Carpetas%20An&#225;lisis%20Propuestas%20Impuestos%20Verdes\Carpeta%20An&#225;lisis%20Propuestas%20N&#176;%2014%20(Karin)\Prueba_papeles%20cordille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ALT. 2"/>
      <sheetName val="ALT. 3"/>
      <sheetName val="ALT. 4"/>
      <sheetName val="ALT. 5"/>
      <sheetName val="ALT. 6"/>
      <sheetName val="ALT. 7"/>
      <sheetName val="ALT. 8"/>
      <sheetName val="ALT. 9"/>
      <sheetName val="ALT. 10"/>
      <sheetName val="ALT. 11"/>
      <sheetName val="COMENTARIOS"/>
    </sheetNames>
    <sheetDataSet>
      <sheetData sheetId="0"/>
      <sheetData sheetId="1"/>
      <sheetData sheetId="2">
        <row r="7">
          <cell r="B7" t="str">
            <v>Caldera 1</v>
          </cell>
        </row>
        <row r="11">
          <cell r="B11" t="str">
            <v>Caldera 2</v>
          </cell>
        </row>
        <row r="15">
          <cell r="B15" t="str">
            <v>Caldera 3</v>
          </cell>
        </row>
        <row r="19">
          <cell r="B19" t="str">
            <v>Turbina</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B3:E176"/>
  <sheetViews>
    <sheetView tabSelected="1" view="pageLayout" topLeftCell="A28" zoomScale="70" zoomScaleNormal="100" zoomScalePageLayoutView="70" workbookViewId="0">
      <selection activeCell="B41" sqref="B41:E42"/>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113" t="s">
        <v>4</v>
      </c>
      <c r="C20" s="113"/>
      <c r="D20" s="113"/>
      <c r="E20" s="113"/>
    </row>
    <row r="21" spans="2:5" ht="15.6" customHeight="1" x14ac:dyDescent="0.3">
      <c r="B21" s="113"/>
      <c r="C21" s="113"/>
      <c r="D21" s="113"/>
      <c r="E21" s="113"/>
    </row>
    <row r="22" spans="2:5" ht="15.6" customHeight="1" x14ac:dyDescent="0.3">
      <c r="B22" s="120" t="s">
        <v>6</v>
      </c>
      <c r="C22" s="120"/>
      <c r="D22" s="120"/>
      <c r="E22" s="120"/>
    </row>
    <row r="23" spans="2:5" x14ac:dyDescent="0.3">
      <c r="B23" s="120" t="s">
        <v>7</v>
      </c>
      <c r="C23" s="120"/>
      <c r="D23" s="120"/>
      <c r="E23" s="120"/>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120" t="s">
        <v>104</v>
      </c>
      <c r="D27" s="120"/>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8"/>
      <c r="E31" s="10"/>
    </row>
    <row r="32" spans="2:5" ht="70.2" customHeight="1" x14ac:dyDescent="0.3">
      <c r="B32" s="10"/>
      <c r="C32" s="17" t="s">
        <v>51</v>
      </c>
      <c r="D32" s="19"/>
      <c r="E32" s="10"/>
    </row>
    <row r="33" spans="2:5" ht="70.2" customHeight="1" x14ac:dyDescent="0.3">
      <c r="B33" s="10"/>
      <c r="C33" s="16" t="s">
        <v>52</v>
      </c>
      <c r="D33" s="20"/>
      <c r="E33" s="10"/>
    </row>
    <row r="34" spans="2:5" ht="70.2" customHeight="1" x14ac:dyDescent="0.3">
      <c r="B34" s="10"/>
      <c r="C34" s="17" t="s">
        <v>53</v>
      </c>
      <c r="D34" s="19"/>
      <c r="E34" s="10"/>
    </row>
    <row r="35" spans="2:5" x14ac:dyDescent="0.3">
      <c r="B35" s="10"/>
      <c r="C35" s="15"/>
      <c r="D35" s="10"/>
      <c r="E35" s="10"/>
    </row>
    <row r="36" spans="2:5" x14ac:dyDescent="0.3">
      <c r="B36" s="10"/>
      <c r="C36" s="15"/>
      <c r="D36" s="10"/>
      <c r="E36" s="10"/>
    </row>
    <row r="37" spans="2:5" x14ac:dyDescent="0.3">
      <c r="B37" s="39"/>
      <c r="C37" s="15"/>
      <c r="D37" s="39"/>
      <c r="E37" s="39"/>
    </row>
    <row r="38" spans="2:5" x14ac:dyDescent="0.3">
      <c r="B38" s="10"/>
      <c r="C38" s="15"/>
      <c r="D38" s="10"/>
      <c r="E38" s="10"/>
    </row>
    <row r="39" spans="2:5" x14ac:dyDescent="0.3">
      <c r="B39" s="10"/>
      <c r="C39" s="10"/>
      <c r="D39" s="10"/>
      <c r="E39" s="10"/>
    </row>
    <row r="40" spans="2:5" x14ac:dyDescent="0.3">
      <c r="B40" s="121" t="s">
        <v>5</v>
      </c>
      <c r="C40" s="122"/>
      <c r="D40" s="122"/>
      <c r="E40" s="123"/>
    </row>
    <row r="41" spans="2:5" ht="60" customHeight="1" x14ac:dyDescent="0.3">
      <c r="B41" s="114" t="s">
        <v>9</v>
      </c>
      <c r="C41" s="115"/>
      <c r="D41" s="115"/>
      <c r="E41" s="116"/>
    </row>
    <row r="42" spans="2:5" x14ac:dyDescent="0.3">
      <c r="B42" s="117"/>
      <c r="C42" s="118"/>
      <c r="D42" s="118"/>
      <c r="E42" s="119"/>
    </row>
    <row r="43" spans="2:5" x14ac:dyDescent="0.3">
      <c r="B43" s="135"/>
      <c r="C43" s="136"/>
      <c r="D43" s="136"/>
      <c r="E43" s="137"/>
    </row>
    <row r="44" spans="2:5" ht="14.4" customHeight="1" x14ac:dyDescent="0.3">
      <c r="B44" s="129" t="s">
        <v>8</v>
      </c>
      <c r="C44" s="130"/>
      <c r="D44" s="130"/>
      <c r="E44" s="131"/>
    </row>
    <row r="45" spans="2:5" x14ac:dyDescent="0.3">
      <c r="B45" s="129"/>
      <c r="C45" s="130"/>
      <c r="D45" s="130"/>
      <c r="E45" s="131"/>
    </row>
    <row r="46" spans="2:5" x14ac:dyDescent="0.3">
      <c r="B46" s="129"/>
      <c r="C46" s="130"/>
      <c r="D46" s="130"/>
      <c r="E46" s="131"/>
    </row>
    <row r="47" spans="2:5" x14ac:dyDescent="0.3">
      <c r="B47" s="129"/>
      <c r="C47" s="130"/>
      <c r="D47" s="130"/>
      <c r="E47" s="131"/>
    </row>
    <row r="48" spans="2:5" x14ac:dyDescent="0.3">
      <c r="B48" s="129"/>
      <c r="C48" s="130"/>
      <c r="D48" s="130"/>
      <c r="E48" s="131"/>
    </row>
    <row r="49" spans="2:5" x14ac:dyDescent="0.3">
      <c r="B49" s="129"/>
      <c r="C49" s="130"/>
      <c r="D49" s="130"/>
      <c r="E49" s="131"/>
    </row>
    <row r="50" spans="2:5" x14ac:dyDescent="0.3">
      <c r="B50" s="129"/>
      <c r="C50" s="130"/>
      <c r="D50" s="130"/>
      <c r="E50" s="131"/>
    </row>
    <row r="51" spans="2:5" x14ac:dyDescent="0.3">
      <c r="B51" s="132"/>
      <c r="C51" s="133"/>
      <c r="D51" s="133"/>
      <c r="E51" s="134"/>
    </row>
    <row r="52" spans="2:5" x14ac:dyDescent="0.3">
      <c r="B52" s="125"/>
      <c r="C52" s="125"/>
      <c r="D52" s="125"/>
      <c r="E52" s="125"/>
    </row>
    <row r="53" spans="2:5" x14ac:dyDescent="0.3">
      <c r="B53" s="126" t="s">
        <v>10</v>
      </c>
      <c r="C53" s="127"/>
      <c r="D53" s="127"/>
      <c r="E53" s="128"/>
    </row>
    <row r="54" spans="2:5" x14ac:dyDescent="0.3">
      <c r="B54" s="5" t="s">
        <v>11</v>
      </c>
      <c r="C54" s="5"/>
      <c r="D54" s="3"/>
      <c r="E54" s="45">
        <v>42716</v>
      </c>
    </row>
    <row r="55" spans="2:5" x14ac:dyDescent="0.3">
      <c r="B55" s="124" t="s">
        <v>12</v>
      </c>
      <c r="C55" s="124"/>
      <c r="D55" s="124"/>
      <c r="E55" s="46" t="s">
        <v>105</v>
      </c>
    </row>
    <row r="56" spans="2:5" x14ac:dyDescent="0.3">
      <c r="B56" s="124" t="s">
        <v>13</v>
      </c>
      <c r="C56" s="124"/>
      <c r="D56" s="124"/>
      <c r="E56" s="46" t="s">
        <v>106</v>
      </c>
    </row>
    <row r="57" spans="2:5" ht="24.6" x14ac:dyDescent="0.3">
      <c r="B57" s="124" t="s">
        <v>14</v>
      </c>
      <c r="C57" s="124"/>
      <c r="D57" s="124"/>
      <c r="E57" s="46" t="s">
        <v>107</v>
      </c>
    </row>
    <row r="58" spans="2:5" x14ac:dyDescent="0.3">
      <c r="B58" s="124" t="s">
        <v>15</v>
      </c>
      <c r="C58" s="124"/>
      <c r="D58" s="124"/>
      <c r="E58" s="46" t="s">
        <v>108</v>
      </c>
    </row>
    <row r="59" spans="2:5" x14ac:dyDescent="0.3">
      <c r="B59" s="139" t="s">
        <v>16</v>
      </c>
      <c r="C59" s="139"/>
      <c r="D59" s="139"/>
      <c r="E59" s="47">
        <v>1</v>
      </c>
    </row>
    <row r="60" spans="2:5" x14ac:dyDescent="0.3">
      <c r="B60" s="2"/>
      <c r="C60" s="2"/>
      <c r="D60" s="2"/>
      <c r="E60" s="2"/>
    </row>
    <row r="61" spans="2:5" x14ac:dyDescent="0.3">
      <c r="B61" s="138" t="s">
        <v>17</v>
      </c>
      <c r="C61" s="138"/>
      <c r="D61" s="138"/>
      <c r="E61" s="138"/>
    </row>
    <row r="62" spans="2:5" x14ac:dyDescent="0.3">
      <c r="B62" s="124" t="s">
        <v>18</v>
      </c>
      <c r="C62" s="124"/>
      <c r="D62" s="124"/>
      <c r="E62" s="48" t="s">
        <v>109</v>
      </c>
    </row>
    <row r="63" spans="2:5" x14ac:dyDescent="0.3">
      <c r="B63" s="124" t="s">
        <v>14</v>
      </c>
      <c r="C63" s="124"/>
      <c r="D63" s="124"/>
      <c r="E63" s="48" t="s">
        <v>107</v>
      </c>
    </row>
    <row r="64" spans="2:5" x14ac:dyDescent="0.3">
      <c r="B64" s="124" t="s">
        <v>19</v>
      </c>
      <c r="C64" s="124"/>
      <c r="D64" s="124"/>
      <c r="E64" s="48">
        <v>2897</v>
      </c>
    </row>
    <row r="65" spans="2:5" x14ac:dyDescent="0.3">
      <c r="B65" s="124" t="s">
        <v>20</v>
      </c>
      <c r="C65" s="124"/>
      <c r="D65" s="124"/>
      <c r="E65" s="48" t="s">
        <v>110</v>
      </c>
    </row>
    <row r="66" spans="2:5" x14ac:dyDescent="0.3">
      <c r="B66" s="140" t="s">
        <v>21</v>
      </c>
      <c r="C66" s="140"/>
      <c r="D66" s="140"/>
      <c r="E66" s="48" t="s">
        <v>111</v>
      </c>
    </row>
    <row r="67" spans="2:5" x14ac:dyDescent="0.3">
      <c r="B67" s="124" t="s">
        <v>22</v>
      </c>
      <c r="C67" s="124"/>
      <c r="D67" s="124"/>
      <c r="E67" s="48" t="s">
        <v>112</v>
      </c>
    </row>
    <row r="68" spans="2:5" x14ac:dyDescent="0.3">
      <c r="B68" s="124" t="s">
        <v>15</v>
      </c>
      <c r="C68" s="124"/>
      <c r="D68" s="124"/>
      <c r="E68" s="48" t="s">
        <v>108</v>
      </c>
    </row>
    <row r="69" spans="2:5" x14ac:dyDescent="0.3">
      <c r="B69" s="124" t="s">
        <v>23</v>
      </c>
      <c r="C69" s="124"/>
      <c r="D69" s="124"/>
      <c r="E69" s="48">
        <v>276</v>
      </c>
    </row>
    <row r="70" spans="2:5" x14ac:dyDescent="0.3">
      <c r="B70" s="139" t="s">
        <v>24</v>
      </c>
      <c r="C70" s="139"/>
      <c r="D70" s="139"/>
      <c r="E70" s="48">
        <v>3</v>
      </c>
    </row>
    <row r="71" spans="2:5" x14ac:dyDescent="0.3">
      <c r="B71" s="139" t="s">
        <v>25</v>
      </c>
      <c r="C71" s="139"/>
      <c r="D71" s="139"/>
      <c r="E71" s="48">
        <v>1</v>
      </c>
    </row>
    <row r="72" spans="2:5" x14ac:dyDescent="0.3">
      <c r="B72" s="139" t="s">
        <v>26</v>
      </c>
      <c r="C72" s="139"/>
      <c r="D72" s="139"/>
      <c r="E72" s="48">
        <v>0</v>
      </c>
    </row>
    <row r="73" spans="2:5" x14ac:dyDescent="0.3">
      <c r="B73" s="139" t="s">
        <v>27</v>
      </c>
      <c r="C73" s="139"/>
      <c r="D73" s="139"/>
      <c r="E73" s="48">
        <v>4</v>
      </c>
    </row>
    <row r="75" spans="2:5" x14ac:dyDescent="0.3">
      <c r="B75" s="98" t="s">
        <v>40</v>
      </c>
      <c r="C75" s="99"/>
      <c r="D75" s="99"/>
      <c r="E75" s="100"/>
    </row>
    <row r="76" spans="2:5" x14ac:dyDescent="0.3">
      <c r="B76" s="49" t="s">
        <v>54</v>
      </c>
      <c r="C76" s="49" t="s">
        <v>55</v>
      </c>
      <c r="D76" s="49" t="s">
        <v>56</v>
      </c>
      <c r="E76" s="49" t="s">
        <v>57</v>
      </c>
    </row>
    <row r="77" spans="2:5" x14ac:dyDescent="0.3">
      <c r="B77" s="50" t="s">
        <v>113</v>
      </c>
      <c r="C77" s="50">
        <v>66</v>
      </c>
      <c r="D77" s="50">
        <v>2009</v>
      </c>
      <c r="E77" s="50" t="s">
        <v>114</v>
      </c>
    </row>
    <row r="78" spans="2:5" x14ac:dyDescent="0.3">
      <c r="B78" s="50" t="s">
        <v>58</v>
      </c>
      <c r="C78" s="50">
        <v>429</v>
      </c>
      <c r="D78" s="50">
        <v>1999</v>
      </c>
      <c r="E78" s="50" t="s">
        <v>114</v>
      </c>
    </row>
    <row r="79" spans="2:5" x14ac:dyDescent="0.3">
      <c r="B79" s="50" t="s">
        <v>58</v>
      </c>
      <c r="C79" s="50">
        <v>455</v>
      </c>
      <c r="D79" s="50">
        <v>2000</v>
      </c>
      <c r="E79" s="50" t="s">
        <v>114</v>
      </c>
    </row>
    <row r="80" spans="2:5" x14ac:dyDescent="0.3">
      <c r="B80" s="50" t="s">
        <v>58</v>
      </c>
      <c r="C80" s="50">
        <v>58</v>
      </c>
      <c r="D80" s="50">
        <v>2001</v>
      </c>
      <c r="E80" s="50" t="s">
        <v>114</v>
      </c>
    </row>
    <row r="81" spans="2:5" x14ac:dyDescent="0.3">
      <c r="B81" s="50" t="s">
        <v>58</v>
      </c>
      <c r="C81" s="50">
        <v>25</v>
      </c>
      <c r="D81" s="50">
        <v>2005</v>
      </c>
      <c r="E81" s="50" t="s">
        <v>114</v>
      </c>
    </row>
    <row r="82" spans="2:5" x14ac:dyDescent="0.3">
      <c r="B82" s="50" t="s">
        <v>58</v>
      </c>
      <c r="C82" s="50">
        <v>26</v>
      </c>
      <c r="D82" s="50">
        <v>2005</v>
      </c>
      <c r="E82" s="50" t="s">
        <v>114</v>
      </c>
    </row>
    <row r="83" spans="2:5" x14ac:dyDescent="0.3">
      <c r="B83" s="50" t="s">
        <v>58</v>
      </c>
      <c r="C83" s="50">
        <v>365</v>
      </c>
      <c r="D83" s="50">
        <v>2011</v>
      </c>
      <c r="E83" s="50" t="s">
        <v>114</v>
      </c>
    </row>
    <row r="84" spans="2:5" x14ac:dyDescent="0.3">
      <c r="B84" s="50" t="s">
        <v>58</v>
      </c>
      <c r="C84" s="50">
        <v>206</v>
      </c>
      <c r="D84" s="50">
        <v>2013</v>
      </c>
      <c r="E84" s="50" t="s">
        <v>114</v>
      </c>
    </row>
    <row r="85" spans="2:5" x14ac:dyDescent="0.3">
      <c r="B85" s="41"/>
      <c r="C85" s="41"/>
      <c r="D85" s="41"/>
      <c r="E85" s="41"/>
    </row>
    <row r="86" spans="2:5" x14ac:dyDescent="0.3">
      <c r="B86" s="41"/>
      <c r="C86" s="41"/>
      <c r="D86" s="41"/>
      <c r="E86" s="41"/>
    </row>
    <row r="87" spans="2:5" ht="15.6" x14ac:dyDescent="0.3">
      <c r="B87" s="141" t="s">
        <v>4</v>
      </c>
      <c r="C87" s="141"/>
      <c r="D87" s="141"/>
      <c r="E87" s="141"/>
    </row>
    <row r="88" spans="2:5" x14ac:dyDescent="0.3">
      <c r="B88" s="7" t="s">
        <v>47</v>
      </c>
      <c r="C88" s="8"/>
      <c r="D88" s="9"/>
      <c r="E88" s="6" t="s">
        <v>100</v>
      </c>
    </row>
    <row r="89" spans="2:5" x14ac:dyDescent="0.3">
      <c r="B89" s="101" t="s">
        <v>45</v>
      </c>
      <c r="C89" s="102"/>
      <c r="D89" s="103"/>
      <c r="E89" s="51" t="s">
        <v>115</v>
      </c>
    </row>
    <row r="90" spans="2:5" x14ac:dyDescent="0.3">
      <c r="B90" s="101" t="s">
        <v>28</v>
      </c>
      <c r="C90" s="102"/>
      <c r="D90" s="103"/>
      <c r="E90" s="4" t="s">
        <v>116</v>
      </c>
    </row>
    <row r="91" spans="2:5" x14ac:dyDescent="0.3">
      <c r="B91" s="104" t="s">
        <v>46</v>
      </c>
      <c r="C91" s="105"/>
      <c r="D91" s="106"/>
      <c r="E91" s="4" t="s">
        <v>117</v>
      </c>
    </row>
    <row r="92" spans="2:5" x14ac:dyDescent="0.3">
      <c r="B92" s="110" t="s">
        <v>29</v>
      </c>
      <c r="C92" s="111"/>
      <c r="D92" s="112"/>
      <c r="E92" s="40" t="s">
        <v>118</v>
      </c>
    </row>
    <row r="93" spans="2:5" x14ac:dyDescent="0.3">
      <c r="B93" s="104" t="s">
        <v>30</v>
      </c>
      <c r="C93" s="105"/>
      <c r="D93" s="106"/>
      <c r="E93" s="48">
        <v>10200402</v>
      </c>
    </row>
    <row r="94" spans="2:5" x14ac:dyDescent="0.3">
      <c r="B94" s="101" t="s">
        <v>3</v>
      </c>
      <c r="C94" s="102"/>
      <c r="D94" s="103"/>
      <c r="E94" s="48" t="s">
        <v>119</v>
      </c>
    </row>
    <row r="95" spans="2:5" x14ac:dyDescent="0.3">
      <c r="B95" s="101" t="s">
        <v>31</v>
      </c>
      <c r="C95" s="102"/>
      <c r="D95" s="103"/>
      <c r="E95" s="48" t="s">
        <v>120</v>
      </c>
    </row>
    <row r="96" spans="2:5" x14ac:dyDescent="0.3">
      <c r="B96" s="101" t="s">
        <v>32</v>
      </c>
      <c r="C96" s="102"/>
      <c r="D96" s="103"/>
      <c r="E96" s="48">
        <v>1970</v>
      </c>
    </row>
    <row r="97" spans="2:5" ht="14.4" customHeight="1" x14ac:dyDescent="0.3">
      <c r="B97" s="101" t="s">
        <v>33</v>
      </c>
      <c r="C97" s="102"/>
      <c r="D97" s="103"/>
      <c r="E97" s="4" t="s">
        <v>121</v>
      </c>
    </row>
    <row r="98" spans="2:5" x14ac:dyDescent="0.3">
      <c r="B98" s="101" t="s">
        <v>34</v>
      </c>
      <c r="C98" s="102"/>
      <c r="D98" s="103"/>
      <c r="E98" s="4" t="s">
        <v>122</v>
      </c>
    </row>
    <row r="99" spans="2:5" x14ac:dyDescent="0.3">
      <c r="B99" s="107" t="s">
        <v>35</v>
      </c>
      <c r="C99" s="108"/>
      <c r="D99" s="109"/>
      <c r="E99" s="4" t="s">
        <v>123</v>
      </c>
    </row>
    <row r="100" spans="2:5" x14ac:dyDescent="0.3">
      <c r="B100" s="104" t="s">
        <v>36</v>
      </c>
      <c r="C100" s="105"/>
      <c r="D100" s="106"/>
      <c r="E100" s="4" t="s">
        <v>123</v>
      </c>
    </row>
    <row r="101" spans="2:5" x14ac:dyDescent="0.3">
      <c r="B101" s="104" t="s">
        <v>37</v>
      </c>
      <c r="C101" s="105"/>
      <c r="D101" s="106"/>
      <c r="E101" s="52">
        <v>51</v>
      </c>
    </row>
    <row r="102" spans="2:5" x14ac:dyDescent="0.3">
      <c r="B102" s="104" t="s">
        <v>38</v>
      </c>
      <c r="C102" s="105"/>
      <c r="D102" s="106"/>
      <c r="E102" s="4" t="s">
        <v>124</v>
      </c>
    </row>
    <row r="103" spans="2:5" x14ac:dyDescent="0.3">
      <c r="B103" s="104" t="s">
        <v>39</v>
      </c>
      <c r="C103" s="105"/>
      <c r="D103" s="106"/>
      <c r="E103" s="4" t="s">
        <v>125</v>
      </c>
    </row>
    <row r="104" spans="2:5" x14ac:dyDescent="0.3">
      <c r="B104" s="101" t="s">
        <v>41</v>
      </c>
      <c r="C104" s="102"/>
      <c r="D104" s="103"/>
      <c r="E104" s="4" t="s">
        <v>126</v>
      </c>
    </row>
    <row r="105" spans="2:5" x14ac:dyDescent="0.3">
      <c r="B105" s="101" t="s">
        <v>42</v>
      </c>
      <c r="C105" s="102"/>
      <c r="D105" s="103"/>
      <c r="E105" s="4" t="s">
        <v>127</v>
      </c>
    </row>
    <row r="106" spans="2:5" x14ac:dyDescent="0.3">
      <c r="B106" s="101" t="s">
        <v>43</v>
      </c>
      <c r="C106" s="102"/>
      <c r="D106" s="103"/>
      <c r="E106" s="4" t="s">
        <v>128</v>
      </c>
    </row>
    <row r="107" spans="2:5" x14ac:dyDescent="0.3">
      <c r="B107" s="101" t="s">
        <v>44</v>
      </c>
      <c r="C107" s="102"/>
      <c r="D107" s="103"/>
      <c r="E107" s="4" t="s">
        <v>129</v>
      </c>
    </row>
    <row r="109" spans="2:5" x14ac:dyDescent="0.3">
      <c r="B109" s="7" t="s">
        <v>47</v>
      </c>
      <c r="C109" s="8"/>
      <c r="D109" s="9"/>
      <c r="E109" s="6" t="s">
        <v>101</v>
      </c>
    </row>
    <row r="110" spans="2:5" x14ac:dyDescent="0.3">
      <c r="B110" s="101" t="s">
        <v>45</v>
      </c>
      <c r="C110" s="102"/>
      <c r="D110" s="103"/>
      <c r="E110" s="51" t="s">
        <v>115</v>
      </c>
    </row>
    <row r="111" spans="2:5" x14ac:dyDescent="0.3">
      <c r="B111" s="101" t="s">
        <v>28</v>
      </c>
      <c r="C111" s="102"/>
      <c r="D111" s="103"/>
      <c r="E111" s="4" t="s">
        <v>130</v>
      </c>
    </row>
    <row r="112" spans="2:5" x14ac:dyDescent="0.3">
      <c r="B112" s="104" t="s">
        <v>46</v>
      </c>
      <c r="C112" s="105"/>
      <c r="D112" s="106"/>
      <c r="E112" s="4" t="s">
        <v>131</v>
      </c>
    </row>
    <row r="113" spans="2:5" x14ac:dyDescent="0.3">
      <c r="B113" s="110" t="s">
        <v>29</v>
      </c>
      <c r="C113" s="111"/>
      <c r="D113" s="112"/>
      <c r="E113" s="40" t="s">
        <v>132</v>
      </c>
    </row>
    <row r="114" spans="2:5" x14ac:dyDescent="0.3">
      <c r="B114" s="104" t="s">
        <v>30</v>
      </c>
      <c r="C114" s="105"/>
      <c r="D114" s="106"/>
      <c r="E114" s="48">
        <v>10200601</v>
      </c>
    </row>
    <row r="115" spans="2:5" x14ac:dyDescent="0.3">
      <c r="B115" s="101" t="s">
        <v>3</v>
      </c>
      <c r="C115" s="102"/>
      <c r="D115" s="103"/>
      <c r="E115" s="48" t="s">
        <v>119</v>
      </c>
    </row>
    <row r="116" spans="2:5" x14ac:dyDescent="0.3">
      <c r="B116" s="101" t="s">
        <v>31</v>
      </c>
      <c r="C116" s="102"/>
      <c r="D116" s="103"/>
      <c r="E116" s="48" t="s">
        <v>133</v>
      </c>
    </row>
    <row r="117" spans="2:5" x14ac:dyDescent="0.3">
      <c r="B117" s="101" t="s">
        <v>32</v>
      </c>
      <c r="C117" s="102"/>
      <c r="D117" s="103"/>
      <c r="E117" s="48">
        <v>1979</v>
      </c>
    </row>
    <row r="118" spans="2:5" x14ac:dyDescent="0.3">
      <c r="B118" s="101" t="s">
        <v>33</v>
      </c>
      <c r="C118" s="102"/>
      <c r="D118" s="103"/>
      <c r="E118" s="4" t="s">
        <v>134</v>
      </c>
    </row>
    <row r="119" spans="2:5" x14ac:dyDescent="0.3">
      <c r="B119" s="101" t="s">
        <v>34</v>
      </c>
      <c r="C119" s="102"/>
      <c r="D119" s="103"/>
      <c r="E119" s="4" t="s">
        <v>123</v>
      </c>
    </row>
    <row r="120" spans="2:5" x14ac:dyDescent="0.3">
      <c r="B120" s="107" t="s">
        <v>35</v>
      </c>
      <c r="C120" s="108"/>
      <c r="D120" s="109"/>
      <c r="E120" s="4" t="s">
        <v>123</v>
      </c>
    </row>
    <row r="121" spans="2:5" x14ac:dyDescent="0.3">
      <c r="B121" s="104" t="s">
        <v>36</v>
      </c>
      <c r="C121" s="105"/>
      <c r="D121" s="106"/>
      <c r="E121" s="4" t="s">
        <v>123</v>
      </c>
    </row>
    <row r="122" spans="2:5" x14ac:dyDescent="0.3">
      <c r="B122" s="104" t="s">
        <v>37</v>
      </c>
      <c r="C122" s="105"/>
      <c r="D122" s="106"/>
      <c r="E122" s="48">
        <v>58</v>
      </c>
    </row>
    <row r="123" spans="2:5" x14ac:dyDescent="0.3">
      <c r="B123" s="104" t="s">
        <v>38</v>
      </c>
      <c r="C123" s="105"/>
      <c r="D123" s="106"/>
      <c r="E123" s="4" t="s">
        <v>135</v>
      </c>
    </row>
    <row r="124" spans="2:5" x14ac:dyDescent="0.3">
      <c r="B124" s="104" t="s">
        <v>39</v>
      </c>
      <c r="C124" s="105"/>
      <c r="D124" s="106"/>
      <c r="E124" s="4" t="s">
        <v>59</v>
      </c>
    </row>
    <row r="125" spans="2:5" x14ac:dyDescent="0.3">
      <c r="B125" s="101" t="s">
        <v>41</v>
      </c>
      <c r="C125" s="102"/>
      <c r="D125" s="103"/>
      <c r="E125" s="4" t="s">
        <v>123</v>
      </c>
    </row>
    <row r="126" spans="2:5" x14ac:dyDescent="0.3">
      <c r="B126" s="101" t="s">
        <v>42</v>
      </c>
      <c r="C126" s="102"/>
      <c r="D126" s="103"/>
      <c r="E126" s="4" t="s">
        <v>123</v>
      </c>
    </row>
    <row r="127" spans="2:5" x14ac:dyDescent="0.3">
      <c r="B127" s="101" t="s">
        <v>43</v>
      </c>
      <c r="C127" s="102"/>
      <c r="D127" s="103"/>
      <c r="E127" s="4" t="s">
        <v>123</v>
      </c>
    </row>
    <row r="128" spans="2:5" x14ac:dyDescent="0.3">
      <c r="B128" s="101" t="s">
        <v>44</v>
      </c>
      <c r="C128" s="102"/>
      <c r="D128" s="103"/>
      <c r="E128" s="4" t="s">
        <v>123</v>
      </c>
    </row>
    <row r="135" spans="2:5" ht="15.6" x14ac:dyDescent="0.3">
      <c r="B135" s="113" t="s">
        <v>4</v>
      </c>
      <c r="C135" s="113"/>
      <c r="D135" s="113"/>
      <c r="E135" s="113"/>
    </row>
    <row r="136" spans="2:5" x14ac:dyDescent="0.3">
      <c r="B136" s="7" t="s">
        <v>47</v>
      </c>
      <c r="C136" s="8"/>
      <c r="D136" s="9"/>
      <c r="E136" s="6" t="s">
        <v>102</v>
      </c>
    </row>
    <row r="137" spans="2:5" x14ac:dyDescent="0.3">
      <c r="B137" s="101" t="s">
        <v>45</v>
      </c>
      <c r="C137" s="102"/>
      <c r="D137" s="103"/>
      <c r="E137" s="51" t="s">
        <v>115</v>
      </c>
    </row>
    <row r="138" spans="2:5" x14ac:dyDescent="0.3">
      <c r="B138" s="101" t="s">
        <v>28</v>
      </c>
      <c r="C138" s="102"/>
      <c r="D138" s="103"/>
      <c r="E138" s="4" t="s">
        <v>136</v>
      </c>
    </row>
    <row r="139" spans="2:5" x14ac:dyDescent="0.3">
      <c r="B139" s="104" t="s">
        <v>46</v>
      </c>
      <c r="C139" s="105"/>
      <c r="D139" s="106"/>
      <c r="E139" s="4" t="s">
        <v>137</v>
      </c>
    </row>
    <row r="140" spans="2:5" x14ac:dyDescent="0.3">
      <c r="B140" s="110" t="s">
        <v>29</v>
      </c>
      <c r="C140" s="111"/>
      <c r="D140" s="112"/>
      <c r="E140" s="40" t="s">
        <v>138</v>
      </c>
    </row>
    <row r="141" spans="2:5" x14ac:dyDescent="0.3">
      <c r="B141" s="104" t="s">
        <v>30</v>
      </c>
      <c r="C141" s="105"/>
      <c r="D141" s="106"/>
      <c r="E141" s="48">
        <v>10200601</v>
      </c>
    </row>
    <row r="142" spans="2:5" x14ac:dyDescent="0.3">
      <c r="B142" s="101" t="s">
        <v>3</v>
      </c>
      <c r="C142" s="102"/>
      <c r="D142" s="103"/>
      <c r="E142" s="48" t="s">
        <v>119</v>
      </c>
    </row>
    <row r="143" spans="2:5" x14ac:dyDescent="0.3">
      <c r="B143" s="101" t="s">
        <v>31</v>
      </c>
      <c r="C143" s="102"/>
      <c r="D143" s="103"/>
      <c r="E143" s="48" t="s">
        <v>120</v>
      </c>
    </row>
    <row r="144" spans="2:5" x14ac:dyDescent="0.3">
      <c r="B144" s="101" t="s">
        <v>32</v>
      </c>
      <c r="C144" s="102"/>
      <c r="D144" s="103"/>
      <c r="E144" s="48">
        <v>2001</v>
      </c>
    </row>
    <row r="145" spans="2:5" x14ac:dyDescent="0.3">
      <c r="B145" s="101" t="s">
        <v>33</v>
      </c>
      <c r="C145" s="102"/>
      <c r="D145" s="103"/>
      <c r="E145" s="4" t="s">
        <v>134</v>
      </c>
    </row>
    <row r="146" spans="2:5" x14ac:dyDescent="0.3">
      <c r="B146" s="101" t="s">
        <v>34</v>
      </c>
      <c r="C146" s="102"/>
      <c r="D146" s="103"/>
      <c r="E146" s="4" t="s">
        <v>139</v>
      </c>
    </row>
    <row r="147" spans="2:5" x14ac:dyDescent="0.3">
      <c r="B147" s="107" t="s">
        <v>35</v>
      </c>
      <c r="C147" s="108"/>
      <c r="D147" s="109"/>
      <c r="E147" s="4" t="s">
        <v>122</v>
      </c>
    </row>
    <row r="148" spans="2:5" x14ac:dyDescent="0.3">
      <c r="B148" s="104" t="s">
        <v>36</v>
      </c>
      <c r="C148" s="105"/>
      <c r="D148" s="106"/>
      <c r="E148" s="4" t="s">
        <v>123</v>
      </c>
    </row>
    <row r="149" spans="2:5" x14ac:dyDescent="0.3">
      <c r="B149" s="104" t="s">
        <v>37</v>
      </c>
      <c r="C149" s="105"/>
      <c r="D149" s="106"/>
      <c r="E149" s="48">
        <v>43</v>
      </c>
    </row>
    <row r="150" spans="2:5" x14ac:dyDescent="0.3">
      <c r="B150" s="104" t="s">
        <v>38</v>
      </c>
      <c r="C150" s="105"/>
      <c r="D150" s="106"/>
      <c r="E150" s="4" t="s">
        <v>140</v>
      </c>
    </row>
    <row r="151" spans="2:5" x14ac:dyDescent="0.3">
      <c r="B151" s="104" t="s">
        <v>39</v>
      </c>
      <c r="C151" s="105"/>
      <c r="D151" s="106"/>
      <c r="E151" s="4" t="s">
        <v>59</v>
      </c>
    </row>
    <row r="152" spans="2:5" x14ac:dyDescent="0.3">
      <c r="B152" s="101" t="s">
        <v>41</v>
      </c>
      <c r="C152" s="102"/>
      <c r="D152" s="103"/>
      <c r="E152" s="4" t="s">
        <v>141</v>
      </c>
    </row>
    <row r="153" spans="2:5" x14ac:dyDescent="0.3">
      <c r="B153" s="101" t="s">
        <v>42</v>
      </c>
      <c r="C153" s="102"/>
      <c r="D153" s="103"/>
      <c r="E153" s="4" t="s">
        <v>142</v>
      </c>
    </row>
    <row r="154" spans="2:5" x14ac:dyDescent="0.3">
      <c r="B154" s="101" t="s">
        <v>43</v>
      </c>
      <c r="C154" s="102"/>
      <c r="D154" s="103"/>
      <c r="E154" s="4" t="s">
        <v>123</v>
      </c>
    </row>
    <row r="155" spans="2:5" x14ac:dyDescent="0.3">
      <c r="B155" s="101" t="s">
        <v>44</v>
      </c>
      <c r="C155" s="102"/>
      <c r="D155" s="103"/>
      <c r="E155" s="4" t="s">
        <v>123</v>
      </c>
    </row>
    <row r="156" spans="2:5" x14ac:dyDescent="0.3">
      <c r="E156" s="53" t="s">
        <v>123</v>
      </c>
    </row>
    <row r="157" spans="2:5" x14ac:dyDescent="0.3">
      <c r="B157" s="7" t="s">
        <v>47</v>
      </c>
      <c r="C157" s="8"/>
      <c r="D157" s="9"/>
      <c r="E157" s="6" t="s">
        <v>103</v>
      </c>
    </row>
    <row r="158" spans="2:5" x14ac:dyDescent="0.3">
      <c r="B158" s="101" t="s">
        <v>45</v>
      </c>
      <c r="C158" s="102"/>
      <c r="D158" s="103"/>
      <c r="E158" s="51" t="s">
        <v>143</v>
      </c>
    </row>
    <row r="159" spans="2:5" x14ac:dyDescent="0.3">
      <c r="B159" s="101" t="s">
        <v>28</v>
      </c>
      <c r="C159" s="102"/>
      <c r="D159" s="103"/>
      <c r="E159" s="4" t="s">
        <v>143</v>
      </c>
    </row>
    <row r="160" spans="2:5" x14ac:dyDescent="0.3">
      <c r="B160" s="104" t="s">
        <v>46</v>
      </c>
      <c r="C160" s="105"/>
      <c r="D160" s="106"/>
      <c r="E160" s="4" t="s">
        <v>144</v>
      </c>
    </row>
    <row r="161" spans="2:5" x14ac:dyDescent="0.3">
      <c r="B161" s="110" t="s">
        <v>29</v>
      </c>
      <c r="C161" s="111"/>
      <c r="D161" s="112"/>
      <c r="E161" s="40" t="s">
        <v>123</v>
      </c>
    </row>
    <row r="162" spans="2:5" x14ac:dyDescent="0.3">
      <c r="B162" s="104" t="s">
        <v>30</v>
      </c>
      <c r="C162" s="105"/>
      <c r="D162" s="106"/>
      <c r="E162" s="54" t="s">
        <v>123</v>
      </c>
    </row>
    <row r="163" spans="2:5" x14ac:dyDescent="0.3">
      <c r="B163" s="101" t="s">
        <v>3</v>
      </c>
      <c r="C163" s="102"/>
      <c r="D163" s="103"/>
      <c r="E163" s="54" t="s">
        <v>145</v>
      </c>
    </row>
    <row r="164" spans="2:5" x14ac:dyDescent="0.3">
      <c r="B164" s="101" t="s">
        <v>31</v>
      </c>
      <c r="C164" s="102"/>
      <c r="D164" s="103"/>
      <c r="E164" s="54" t="s">
        <v>146</v>
      </c>
    </row>
    <row r="165" spans="2:5" x14ac:dyDescent="0.3">
      <c r="B165" s="101" t="s">
        <v>32</v>
      </c>
      <c r="C165" s="102"/>
      <c r="D165" s="103"/>
      <c r="E165" s="54">
        <v>2014</v>
      </c>
    </row>
    <row r="166" spans="2:5" x14ac:dyDescent="0.3">
      <c r="B166" s="101" t="s">
        <v>33</v>
      </c>
      <c r="C166" s="102"/>
      <c r="D166" s="103"/>
      <c r="E166" s="4" t="s">
        <v>147</v>
      </c>
    </row>
    <row r="167" spans="2:5" x14ac:dyDescent="0.3">
      <c r="B167" s="101" t="s">
        <v>34</v>
      </c>
      <c r="C167" s="102"/>
      <c r="D167" s="103"/>
      <c r="E167" s="4" t="s">
        <v>123</v>
      </c>
    </row>
    <row r="168" spans="2:5" x14ac:dyDescent="0.3">
      <c r="B168" s="107" t="s">
        <v>35</v>
      </c>
      <c r="C168" s="108"/>
      <c r="D168" s="109"/>
      <c r="E168" s="4" t="s">
        <v>123</v>
      </c>
    </row>
    <row r="169" spans="2:5" x14ac:dyDescent="0.3">
      <c r="B169" s="104" t="s">
        <v>36</v>
      </c>
      <c r="C169" s="105"/>
      <c r="D169" s="106"/>
      <c r="E169" s="4" t="s">
        <v>123</v>
      </c>
    </row>
    <row r="170" spans="2:5" x14ac:dyDescent="0.3">
      <c r="B170" s="104" t="s">
        <v>37</v>
      </c>
      <c r="C170" s="105"/>
      <c r="D170" s="106"/>
      <c r="E170" s="48">
        <v>124</v>
      </c>
    </row>
    <row r="171" spans="2:5" x14ac:dyDescent="0.3">
      <c r="B171" s="104" t="s">
        <v>38</v>
      </c>
      <c r="C171" s="105"/>
      <c r="D171" s="106"/>
      <c r="E171" s="48" t="s">
        <v>148</v>
      </c>
    </row>
    <row r="172" spans="2:5" x14ac:dyDescent="0.3">
      <c r="B172" s="104" t="s">
        <v>39</v>
      </c>
      <c r="C172" s="105"/>
      <c r="D172" s="106"/>
      <c r="E172" s="48" t="s">
        <v>123</v>
      </c>
    </row>
    <row r="173" spans="2:5" x14ac:dyDescent="0.3">
      <c r="B173" s="101" t="s">
        <v>41</v>
      </c>
      <c r="C173" s="102"/>
      <c r="D173" s="103"/>
      <c r="E173" s="4" t="s">
        <v>149</v>
      </c>
    </row>
    <row r="174" spans="2:5" x14ac:dyDescent="0.3">
      <c r="B174" s="101" t="s">
        <v>42</v>
      </c>
      <c r="C174" s="102"/>
      <c r="D174" s="103"/>
      <c r="E174" s="4" t="s">
        <v>150</v>
      </c>
    </row>
    <row r="175" spans="2:5" x14ac:dyDescent="0.3">
      <c r="B175" s="101" t="s">
        <v>43</v>
      </c>
      <c r="C175" s="102"/>
      <c r="D175" s="103"/>
      <c r="E175" s="4" t="s">
        <v>151</v>
      </c>
    </row>
    <row r="176" spans="2:5" x14ac:dyDescent="0.3">
      <c r="B176" s="101" t="s">
        <v>44</v>
      </c>
      <c r="C176" s="102"/>
      <c r="D176" s="103"/>
      <c r="E176" s="4" t="s">
        <v>123</v>
      </c>
    </row>
  </sheetData>
  <mergeCells count="108">
    <mergeCell ref="B58:D58"/>
    <mergeCell ref="B59:D59"/>
    <mergeCell ref="B87:E87"/>
    <mergeCell ref="B110:D110"/>
    <mergeCell ref="B111:D111"/>
    <mergeCell ref="B112:D112"/>
    <mergeCell ref="B113:D113"/>
    <mergeCell ref="B107:D107"/>
    <mergeCell ref="B95:D95"/>
    <mergeCell ref="B99:D99"/>
    <mergeCell ref="B98:D98"/>
    <mergeCell ref="B97:D97"/>
    <mergeCell ref="B96:D96"/>
    <mergeCell ref="B101:D101"/>
    <mergeCell ref="B102:D102"/>
    <mergeCell ref="B103:D103"/>
    <mergeCell ref="B61:E61"/>
    <mergeCell ref="B62:D62"/>
    <mergeCell ref="B73:D73"/>
    <mergeCell ref="B72:D72"/>
    <mergeCell ref="B71:D71"/>
    <mergeCell ref="B67:D67"/>
    <mergeCell ref="B65:D65"/>
    <mergeCell ref="B64:D64"/>
    <mergeCell ref="B63:D63"/>
    <mergeCell ref="B66:D66"/>
    <mergeCell ref="B68:D68"/>
    <mergeCell ref="B69:D69"/>
    <mergeCell ref="B70:D70"/>
    <mergeCell ref="B20:E20"/>
    <mergeCell ref="B21:E21"/>
    <mergeCell ref="B41:E42"/>
    <mergeCell ref="B22:E22"/>
    <mergeCell ref="B23:E23"/>
    <mergeCell ref="B40:E40"/>
    <mergeCell ref="B55:D55"/>
    <mergeCell ref="B56:D56"/>
    <mergeCell ref="B57:D57"/>
    <mergeCell ref="C27:D27"/>
    <mergeCell ref="B52:E52"/>
    <mergeCell ref="B53:E53"/>
    <mergeCell ref="B44:E51"/>
    <mergeCell ref="B43:E43"/>
    <mergeCell ref="B114:D114"/>
    <mergeCell ref="B115:D115"/>
    <mergeCell ref="B116:D116"/>
    <mergeCell ref="B117:D117"/>
    <mergeCell ref="B118:D118"/>
    <mergeCell ref="B119:D119"/>
    <mergeCell ref="B100:D100"/>
    <mergeCell ref="B89:D89"/>
    <mergeCell ref="B104:D104"/>
    <mergeCell ref="B105:D105"/>
    <mergeCell ref="B106:D106"/>
    <mergeCell ref="B90:D90"/>
    <mergeCell ref="B91:D91"/>
    <mergeCell ref="B94:D94"/>
    <mergeCell ref="B93:D93"/>
    <mergeCell ref="B92:D92"/>
    <mergeCell ref="B125:D125"/>
    <mergeCell ref="B126:D126"/>
    <mergeCell ref="B127:D127"/>
    <mergeCell ref="B135:E135"/>
    <mergeCell ref="B137:D137"/>
    <mergeCell ref="B138:D138"/>
    <mergeCell ref="B128:D128"/>
    <mergeCell ref="B120:D120"/>
    <mergeCell ref="B121:D121"/>
    <mergeCell ref="B122:D122"/>
    <mergeCell ref="B123:D123"/>
    <mergeCell ref="B124:D124"/>
    <mergeCell ref="B155:D155"/>
    <mergeCell ref="B145:D145"/>
    <mergeCell ref="B146:D146"/>
    <mergeCell ref="B147:D147"/>
    <mergeCell ref="B148:D148"/>
    <mergeCell ref="B149:D149"/>
    <mergeCell ref="B150:D150"/>
    <mergeCell ref="B139:D139"/>
    <mergeCell ref="B140:D140"/>
    <mergeCell ref="B141:D141"/>
    <mergeCell ref="B142:D142"/>
    <mergeCell ref="B143:D143"/>
    <mergeCell ref="B144:D144"/>
    <mergeCell ref="B75:E75"/>
    <mergeCell ref="B175:D175"/>
    <mergeCell ref="B176:D176"/>
    <mergeCell ref="B170:D170"/>
    <mergeCell ref="B171:D171"/>
    <mergeCell ref="B172:D172"/>
    <mergeCell ref="B173:D173"/>
    <mergeCell ref="B174:D174"/>
    <mergeCell ref="B164:D164"/>
    <mergeCell ref="B165:D165"/>
    <mergeCell ref="B166:D166"/>
    <mergeCell ref="B167:D167"/>
    <mergeCell ref="B168:D168"/>
    <mergeCell ref="B169:D169"/>
    <mergeCell ref="B158:D158"/>
    <mergeCell ref="B159:D159"/>
    <mergeCell ref="B160:D160"/>
    <mergeCell ref="B161:D161"/>
    <mergeCell ref="B162:D162"/>
    <mergeCell ref="B163:D163"/>
    <mergeCell ref="B151:D151"/>
    <mergeCell ref="B152:D152"/>
    <mergeCell ref="B153:D153"/>
    <mergeCell ref="B154:D154"/>
  </mergeCells>
  <dataValidations disablePrompts="1" count="2">
    <dataValidation operator="greaterThan" allowBlank="1" showInputMessage="1" showErrorMessage="1" sqref="E54"/>
    <dataValidation type="decimal" operator="greaterThanOrEqual" allowBlank="1" showInputMessage="1" showErrorMessage="1" sqref="E101">
      <formula1>0</formula1>
    </dataValidation>
  </dataValidations>
  <pageMargins left="0.7" right="0.7" top="0.75" bottom="0.75" header="0.3" footer="0.3"/>
  <pageSetup scale="94" orientation="portrait" verticalDpi="0" r:id="rId1"/>
  <headerFooter differentFirst="1">
    <oddHeader>&amp;L&amp;G&amp;C
Expediente: DFZ-2016-4888-XIII-LEY-EI&amp;R&amp;G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3:J25"/>
  <sheetViews>
    <sheetView view="pageLayout" zoomScaleNormal="100" workbookViewId="0">
      <selection activeCell="E10" sqref="E10:I25"/>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45" t="str">
        <f>Datos!C27</f>
        <v>Expediente: DFZ-2016-4888-XIII-LEY-EI</v>
      </c>
      <c r="D3" s="145"/>
      <c r="E3" s="145"/>
      <c r="F3" s="145"/>
      <c r="G3" s="145"/>
      <c r="H3" s="145"/>
      <c r="I3" s="145"/>
    </row>
    <row r="6" spans="2:10" ht="15.6" x14ac:dyDescent="0.3">
      <c r="B6" s="146" t="s">
        <v>4</v>
      </c>
      <c r="C6" s="146"/>
      <c r="D6" s="146"/>
      <c r="E6" s="146"/>
      <c r="F6" s="146"/>
      <c r="G6" s="146"/>
      <c r="H6" s="146"/>
      <c r="I6" s="146"/>
      <c r="J6" s="146"/>
    </row>
    <row r="7" spans="2:10" x14ac:dyDescent="0.3">
      <c r="B7" s="142"/>
      <c r="C7" s="142"/>
      <c r="D7" s="142"/>
      <c r="E7" s="142"/>
    </row>
    <row r="8" spans="2:10" x14ac:dyDescent="0.3">
      <c r="B8" s="143" t="s">
        <v>48</v>
      </c>
      <c r="C8" s="143"/>
      <c r="D8" s="143"/>
      <c r="E8" s="14" t="s">
        <v>49</v>
      </c>
      <c r="F8" s="14" t="s">
        <v>1</v>
      </c>
      <c r="G8" s="14" t="s">
        <v>2</v>
      </c>
      <c r="H8" s="14" t="s">
        <v>0</v>
      </c>
      <c r="I8" s="14" t="s">
        <v>50</v>
      </c>
      <c r="J8" s="12"/>
    </row>
    <row r="9" spans="2:10" x14ac:dyDescent="0.3">
      <c r="B9" s="143" t="s">
        <v>48</v>
      </c>
      <c r="C9" s="143"/>
      <c r="D9" s="143"/>
      <c r="E9" s="14" t="s">
        <v>49</v>
      </c>
      <c r="F9" s="14" t="s">
        <v>1</v>
      </c>
      <c r="G9" s="14" t="s">
        <v>2</v>
      </c>
      <c r="H9" s="14" t="s">
        <v>0</v>
      </c>
      <c r="I9" s="14" t="s">
        <v>50</v>
      </c>
    </row>
    <row r="10" spans="2:10" x14ac:dyDescent="0.3">
      <c r="B10" s="144" t="str">
        <f>Datos!E90</f>
        <v>Caldera 1</v>
      </c>
      <c r="C10" s="144" t="str">
        <f>Datos!E91</f>
        <v>IN-796</v>
      </c>
      <c r="D10" s="3" t="s">
        <v>33</v>
      </c>
      <c r="E10" s="4">
        <v>8</v>
      </c>
      <c r="F10" s="13">
        <v>8</v>
      </c>
      <c r="G10" s="13">
        <v>8</v>
      </c>
      <c r="H10" s="13">
        <v>8</v>
      </c>
      <c r="I10" s="13"/>
    </row>
    <row r="11" spans="2:10" x14ac:dyDescent="0.3">
      <c r="B11" s="144"/>
      <c r="C11" s="144"/>
      <c r="D11" s="5" t="s">
        <v>34</v>
      </c>
      <c r="E11" s="13"/>
      <c r="F11" s="13"/>
      <c r="G11" s="13"/>
      <c r="H11" s="13"/>
      <c r="I11" s="13"/>
    </row>
    <row r="12" spans="2:10" x14ac:dyDescent="0.3">
      <c r="B12" s="144"/>
      <c r="C12" s="144"/>
      <c r="D12" s="11" t="s">
        <v>35</v>
      </c>
      <c r="E12" s="13"/>
      <c r="F12" s="13"/>
      <c r="G12" s="13"/>
      <c r="H12" s="13"/>
      <c r="I12" s="13"/>
    </row>
    <row r="13" spans="2:10" x14ac:dyDescent="0.3">
      <c r="B13" s="144"/>
      <c r="C13" s="144"/>
      <c r="D13" s="5" t="s">
        <v>36</v>
      </c>
      <c r="E13" s="13"/>
      <c r="F13" s="13"/>
      <c r="G13" s="13"/>
      <c r="H13" s="13"/>
      <c r="I13" s="13"/>
    </row>
    <row r="14" spans="2:10" x14ac:dyDescent="0.3">
      <c r="B14" s="144" t="str">
        <f>Datos!E111</f>
        <v>Caldera 2</v>
      </c>
      <c r="C14" s="144" t="str">
        <f>Datos!E112</f>
        <v>IN-164</v>
      </c>
      <c r="D14" s="3" t="s">
        <v>33</v>
      </c>
      <c r="E14" s="4">
        <v>6</v>
      </c>
      <c r="F14" s="13">
        <v>10</v>
      </c>
      <c r="G14" s="13">
        <v>10</v>
      </c>
      <c r="H14" s="13">
        <v>10</v>
      </c>
      <c r="I14" s="13">
        <v>6</v>
      </c>
    </row>
    <row r="15" spans="2:10" x14ac:dyDescent="0.3">
      <c r="B15" s="144"/>
      <c r="C15" s="144"/>
      <c r="D15" s="5" t="s">
        <v>34</v>
      </c>
      <c r="E15" s="13"/>
      <c r="F15" s="13"/>
      <c r="G15" s="13"/>
      <c r="H15" s="13"/>
      <c r="I15" s="13"/>
    </row>
    <row r="16" spans="2:10" x14ac:dyDescent="0.3">
      <c r="B16" s="144"/>
      <c r="C16" s="144"/>
      <c r="D16" s="11" t="s">
        <v>35</v>
      </c>
      <c r="E16" s="13"/>
      <c r="F16" s="13"/>
      <c r="G16" s="13"/>
      <c r="H16" s="13"/>
      <c r="I16" s="13"/>
    </row>
    <row r="17" spans="2:9" x14ac:dyDescent="0.3">
      <c r="B17" s="144"/>
      <c r="C17" s="144"/>
      <c r="D17" s="5" t="s">
        <v>36</v>
      </c>
      <c r="E17" s="13"/>
      <c r="F17" s="13"/>
      <c r="G17" s="13"/>
      <c r="H17" s="13"/>
      <c r="I17" s="13"/>
    </row>
    <row r="18" spans="2:9" x14ac:dyDescent="0.3">
      <c r="B18" s="144" t="str">
        <f>Datos!E138</f>
        <v>Caldera 3</v>
      </c>
      <c r="C18" s="144" t="str">
        <f>Datos!E139</f>
        <v>IN-2029</v>
      </c>
      <c r="D18" s="3" t="s">
        <v>33</v>
      </c>
      <c r="E18" s="4">
        <v>10</v>
      </c>
      <c r="F18" s="13">
        <v>10</v>
      </c>
      <c r="G18" s="13">
        <v>10</v>
      </c>
      <c r="H18" s="13">
        <v>9</v>
      </c>
      <c r="I18" s="13"/>
    </row>
    <row r="19" spans="2:9" x14ac:dyDescent="0.3">
      <c r="B19" s="144"/>
      <c r="C19" s="144"/>
      <c r="D19" s="5" t="s">
        <v>34</v>
      </c>
      <c r="E19" s="13"/>
      <c r="F19" s="13"/>
      <c r="G19" s="13"/>
      <c r="H19" s="13"/>
      <c r="I19" s="13"/>
    </row>
    <row r="20" spans="2:9" x14ac:dyDescent="0.3">
      <c r="B20" s="144"/>
      <c r="C20" s="144"/>
      <c r="D20" s="11" t="s">
        <v>35</v>
      </c>
      <c r="E20" s="13"/>
      <c r="F20" s="13"/>
      <c r="G20" s="13"/>
      <c r="H20" s="13"/>
      <c r="I20" s="13"/>
    </row>
    <row r="21" spans="2:9" x14ac:dyDescent="0.3">
      <c r="B21" s="144"/>
      <c r="C21" s="144"/>
      <c r="D21" s="5" t="s">
        <v>36</v>
      </c>
      <c r="E21" s="13"/>
      <c r="F21" s="13"/>
      <c r="G21" s="13"/>
      <c r="H21" s="13"/>
      <c r="I21" s="13"/>
    </row>
    <row r="22" spans="2:9" x14ac:dyDescent="0.3">
      <c r="B22" s="144" t="str">
        <f>Datos!E159</f>
        <v>Turbina</v>
      </c>
      <c r="C22" s="144" t="str">
        <f>Datos!E160</f>
        <v>En Trámite</v>
      </c>
      <c r="D22" s="3" t="s">
        <v>33</v>
      </c>
      <c r="E22" s="4">
        <v>6</v>
      </c>
      <c r="F22" s="13">
        <v>6</v>
      </c>
      <c r="G22" s="13">
        <v>10</v>
      </c>
      <c r="H22" s="13">
        <v>6</v>
      </c>
      <c r="I22" s="13">
        <v>6</v>
      </c>
    </row>
    <row r="23" spans="2:9" x14ac:dyDescent="0.3">
      <c r="B23" s="144"/>
      <c r="C23" s="144"/>
      <c r="D23" s="5" t="s">
        <v>34</v>
      </c>
      <c r="E23" s="13"/>
      <c r="F23" s="13"/>
      <c r="G23" s="13"/>
      <c r="H23" s="13"/>
      <c r="I23" s="13"/>
    </row>
    <row r="24" spans="2:9" x14ac:dyDescent="0.3">
      <c r="B24" s="144"/>
      <c r="C24" s="144"/>
      <c r="D24" s="11" t="s">
        <v>35</v>
      </c>
      <c r="E24" s="13"/>
      <c r="F24" s="13"/>
      <c r="G24" s="13"/>
      <c r="H24" s="13"/>
      <c r="I24" s="13"/>
    </row>
    <row r="25" spans="2:9" x14ac:dyDescent="0.3">
      <c r="B25" s="144"/>
      <c r="C25" s="144"/>
      <c r="D25" s="5" t="s">
        <v>36</v>
      </c>
      <c r="E25" s="13"/>
      <c r="F25" s="13"/>
      <c r="G25" s="13"/>
      <c r="H25" s="13"/>
      <c r="I25" s="13"/>
    </row>
  </sheetData>
  <mergeCells count="13">
    <mergeCell ref="B14:B17"/>
    <mergeCell ref="C14:C17"/>
    <mergeCell ref="B18:B21"/>
    <mergeCell ref="C18:C21"/>
    <mergeCell ref="B22:B25"/>
    <mergeCell ref="C22:C25"/>
    <mergeCell ref="B7:E7"/>
    <mergeCell ref="B8:D8"/>
    <mergeCell ref="B9:D9"/>
    <mergeCell ref="B10:B13"/>
    <mergeCell ref="C3:I3"/>
    <mergeCell ref="B6:J6"/>
    <mergeCell ref="C10:C13"/>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I72"/>
  <sheetViews>
    <sheetView topLeftCell="A3" zoomScaleNormal="100" workbookViewId="0">
      <selection activeCell="E3" sqref="E3"/>
    </sheetView>
  </sheetViews>
  <sheetFormatPr baseColWidth="10" defaultColWidth="11.5546875" defaultRowHeight="13.2" x14ac:dyDescent="0.25"/>
  <cols>
    <col min="1" max="1" width="3.44140625" style="55" customWidth="1"/>
    <col min="2" max="3" width="11.5546875" style="55"/>
    <col min="4" max="4" width="51.33203125" style="55" customWidth="1"/>
    <col min="5" max="5" width="30.33203125" style="55" bestFit="1" customWidth="1"/>
    <col min="6" max="6" width="13" style="55" customWidth="1"/>
    <col min="7" max="7" width="21.33203125" style="55" bestFit="1" customWidth="1"/>
    <col min="8" max="8" width="20" style="55" bestFit="1" customWidth="1"/>
    <col min="9" max="9" width="30.33203125" style="55" bestFit="1" customWidth="1"/>
    <col min="10" max="16384" width="11.5546875" style="55"/>
  </cols>
  <sheetData>
    <row r="6" spans="2:9" x14ac:dyDescent="0.25">
      <c r="B6" s="163" t="s">
        <v>152</v>
      </c>
      <c r="C6" s="163"/>
      <c r="D6" s="163"/>
      <c r="E6" s="163"/>
    </row>
    <row r="7" spans="2:9" ht="13.8" thickBot="1" x14ac:dyDescent="0.3">
      <c r="B7" s="56"/>
      <c r="C7" s="56"/>
      <c r="D7" s="56"/>
      <c r="E7" s="56"/>
    </row>
    <row r="8" spans="2:9" ht="13.8" thickBot="1" x14ac:dyDescent="0.3">
      <c r="B8" s="159" t="str">
        <f>[2]CUANTIFICACIÓN!B11</f>
        <v>Caldera 2</v>
      </c>
      <c r="C8" s="160"/>
      <c r="D8" s="160"/>
      <c r="E8" s="160"/>
      <c r="F8" s="160"/>
      <c r="G8" s="160"/>
      <c r="H8" s="161"/>
    </row>
    <row r="9" spans="2:9" x14ac:dyDescent="0.25">
      <c r="B9" s="57"/>
    </row>
    <row r="10" spans="2:9" x14ac:dyDescent="0.25">
      <c r="B10" s="157" t="s">
        <v>153</v>
      </c>
      <c r="C10" s="158"/>
      <c r="D10" s="158"/>
      <c r="E10" s="162"/>
    </row>
    <row r="11" spans="2:9" x14ac:dyDescent="0.25">
      <c r="B11" s="153" t="s">
        <v>154</v>
      </c>
      <c r="C11" s="153"/>
      <c r="D11" s="153"/>
      <c r="E11" s="58" t="s">
        <v>113</v>
      </c>
    </row>
    <row r="12" spans="2:9" x14ac:dyDescent="0.25">
      <c r="B12" s="153" t="s">
        <v>155</v>
      </c>
      <c r="C12" s="153"/>
      <c r="D12" s="153"/>
      <c r="E12" s="59" t="s">
        <v>156</v>
      </c>
    </row>
    <row r="13" spans="2:9" x14ac:dyDescent="0.25">
      <c r="B13" s="153" t="s">
        <v>157</v>
      </c>
      <c r="C13" s="153"/>
      <c r="D13" s="153"/>
      <c r="E13" s="59">
        <v>51</v>
      </c>
    </row>
    <row r="14" spans="2:9" x14ac:dyDescent="0.25">
      <c r="B14" s="154" t="s">
        <v>158</v>
      </c>
      <c r="C14" s="155"/>
      <c r="D14" s="156"/>
      <c r="E14" s="59" t="s">
        <v>49</v>
      </c>
    </row>
    <row r="15" spans="2:9" ht="14.4" x14ac:dyDescent="0.25">
      <c r="B15" s="157" t="s">
        <v>159</v>
      </c>
      <c r="C15" s="158"/>
      <c r="D15" s="158"/>
      <c r="E15" s="33" t="s">
        <v>49</v>
      </c>
      <c r="F15" s="33" t="s">
        <v>1</v>
      </c>
      <c r="G15" s="33" t="s">
        <v>2</v>
      </c>
      <c r="H15" s="34" t="s">
        <v>0</v>
      </c>
      <c r="I15" s="33" t="s">
        <v>160</v>
      </c>
    </row>
    <row r="16" spans="2:9" ht="14.4" x14ac:dyDescent="0.25">
      <c r="B16" s="151" t="s">
        <v>161</v>
      </c>
      <c r="C16" s="152"/>
      <c r="D16" s="152"/>
      <c r="E16" s="59" t="s">
        <v>162</v>
      </c>
      <c r="F16" s="29"/>
      <c r="G16" s="29"/>
      <c r="H16" s="29"/>
      <c r="I16" s="60" t="s">
        <v>162</v>
      </c>
    </row>
    <row r="17" spans="2:9" ht="14.4" x14ac:dyDescent="0.25">
      <c r="B17" s="151" t="s">
        <v>163</v>
      </c>
      <c r="C17" s="152"/>
      <c r="D17" s="152"/>
      <c r="E17" s="61">
        <v>42409</v>
      </c>
      <c r="F17" s="29"/>
      <c r="G17" s="29"/>
      <c r="H17" s="29"/>
      <c r="I17" s="61">
        <v>42409</v>
      </c>
    </row>
    <row r="18" spans="2:9" ht="14.4" x14ac:dyDescent="0.25">
      <c r="B18" s="151" t="s">
        <v>164</v>
      </c>
      <c r="C18" s="152"/>
      <c r="D18" s="152"/>
      <c r="E18" s="59" t="s">
        <v>165</v>
      </c>
      <c r="F18" s="29"/>
      <c r="G18" s="29"/>
      <c r="H18" s="29"/>
      <c r="I18" s="59" t="s">
        <v>165</v>
      </c>
    </row>
    <row r="19" spans="2:9" ht="14.4" x14ac:dyDescent="0.25">
      <c r="B19" s="151" t="s">
        <v>166</v>
      </c>
      <c r="C19" s="152"/>
      <c r="D19" s="152"/>
      <c r="E19" s="59" t="s">
        <v>165</v>
      </c>
      <c r="F19" s="29"/>
      <c r="G19" s="29"/>
      <c r="H19" s="29"/>
      <c r="I19" s="59" t="s">
        <v>165</v>
      </c>
    </row>
    <row r="20" spans="2:9" ht="14.4" x14ac:dyDescent="0.25">
      <c r="B20" s="151" t="s">
        <v>167</v>
      </c>
      <c r="C20" s="152"/>
      <c r="D20" s="152"/>
      <c r="E20" s="59" t="s">
        <v>165</v>
      </c>
      <c r="F20" s="29"/>
      <c r="G20" s="29"/>
      <c r="H20" s="29"/>
      <c r="I20" s="59" t="s">
        <v>165</v>
      </c>
    </row>
    <row r="21" spans="2:9" ht="13.2" customHeight="1" x14ac:dyDescent="0.25">
      <c r="B21" s="151" t="s">
        <v>168</v>
      </c>
      <c r="C21" s="152"/>
      <c r="D21" s="152"/>
      <c r="E21" s="59" t="s">
        <v>169</v>
      </c>
      <c r="F21" s="29"/>
      <c r="G21" s="29"/>
      <c r="H21" s="29"/>
      <c r="I21" s="59" t="s">
        <v>169</v>
      </c>
    </row>
    <row r="22" spans="2:9" ht="13.2" customHeight="1" x14ac:dyDescent="0.25">
      <c r="B22" s="147" t="s">
        <v>170</v>
      </c>
      <c r="C22" s="147"/>
      <c r="D22" s="151"/>
      <c r="E22" s="59" t="s">
        <v>171</v>
      </c>
      <c r="F22" s="29"/>
      <c r="G22" s="29"/>
      <c r="H22" s="29"/>
      <c r="I22" s="44" t="s">
        <v>171</v>
      </c>
    </row>
    <row r="24" spans="2:9" ht="28.8" x14ac:dyDescent="0.25">
      <c r="B24" s="148" t="s">
        <v>172</v>
      </c>
      <c r="C24" s="149"/>
      <c r="D24" s="150"/>
      <c r="E24" s="33" t="s">
        <v>173</v>
      </c>
      <c r="F24" s="33" t="s">
        <v>3</v>
      </c>
      <c r="G24" s="33" t="s">
        <v>174</v>
      </c>
      <c r="H24" s="34" t="s">
        <v>175</v>
      </c>
      <c r="I24" s="34" t="s">
        <v>176</v>
      </c>
    </row>
    <row r="25" spans="2:9" ht="14.4" x14ac:dyDescent="0.25">
      <c r="B25" s="147" t="s">
        <v>177</v>
      </c>
      <c r="C25" s="147"/>
      <c r="D25" s="147"/>
      <c r="E25" s="62" t="s">
        <v>178</v>
      </c>
      <c r="F25" s="62" t="s">
        <v>179</v>
      </c>
      <c r="G25" s="62">
        <v>36483</v>
      </c>
      <c r="H25" s="62" t="s">
        <v>180</v>
      </c>
      <c r="I25" s="62" t="s">
        <v>165</v>
      </c>
    </row>
    <row r="26" spans="2:9" ht="14.4" x14ac:dyDescent="0.25">
      <c r="B26" s="147" t="s">
        <v>181</v>
      </c>
      <c r="C26" s="147"/>
      <c r="D26" s="147"/>
      <c r="E26" s="62" t="s">
        <v>178</v>
      </c>
      <c r="F26" s="62" t="s">
        <v>182</v>
      </c>
      <c r="G26" s="62">
        <v>36522</v>
      </c>
      <c r="H26" s="62" t="s">
        <v>165</v>
      </c>
      <c r="I26" s="62" t="s">
        <v>165</v>
      </c>
    </row>
    <row r="27" spans="2:9" ht="14.4" x14ac:dyDescent="0.25">
      <c r="B27" s="147" t="s">
        <v>183</v>
      </c>
      <c r="C27" s="147"/>
      <c r="D27" s="63" t="s">
        <v>0</v>
      </c>
      <c r="E27" s="62"/>
      <c r="F27" s="62"/>
      <c r="G27" s="62"/>
      <c r="H27" s="62"/>
      <c r="I27" s="62"/>
    </row>
    <row r="28" spans="2:9" ht="14.4" x14ac:dyDescent="0.25">
      <c r="B28" s="147"/>
      <c r="C28" s="147"/>
      <c r="D28" s="63" t="s">
        <v>1</v>
      </c>
      <c r="E28" s="62"/>
      <c r="F28" s="62"/>
      <c r="G28" s="62"/>
      <c r="H28" s="62"/>
      <c r="I28" s="62"/>
    </row>
    <row r="29" spans="2:9" ht="14.4" x14ac:dyDescent="0.25">
      <c r="B29" s="147"/>
      <c r="C29" s="147"/>
      <c r="D29" s="63" t="s">
        <v>184</v>
      </c>
      <c r="E29" s="62" t="s">
        <v>185</v>
      </c>
      <c r="F29" s="62" t="s">
        <v>186</v>
      </c>
      <c r="G29" s="62">
        <v>1305256943</v>
      </c>
      <c r="H29" s="62" t="s">
        <v>187</v>
      </c>
      <c r="I29" s="62" t="s">
        <v>188</v>
      </c>
    </row>
    <row r="30" spans="2:9" ht="14.4" x14ac:dyDescent="0.25">
      <c r="B30" s="147"/>
      <c r="C30" s="147"/>
      <c r="D30" s="63" t="s">
        <v>2</v>
      </c>
      <c r="E30" s="62"/>
      <c r="F30" s="62"/>
      <c r="G30" s="62"/>
      <c r="H30" s="62"/>
      <c r="I30" s="62"/>
    </row>
    <row r="31" spans="2:9" ht="14.4" x14ac:dyDescent="0.25">
      <c r="B31" s="147"/>
      <c r="C31" s="147"/>
      <c r="D31" s="63" t="s">
        <v>160</v>
      </c>
      <c r="E31" s="62" t="s">
        <v>189</v>
      </c>
      <c r="F31" s="62" t="s">
        <v>190</v>
      </c>
      <c r="G31" s="62" t="s">
        <v>191</v>
      </c>
      <c r="H31" s="62" t="s">
        <v>192</v>
      </c>
      <c r="I31" s="62" t="s">
        <v>193</v>
      </c>
    </row>
    <row r="32" spans="2:9" ht="14.4" x14ac:dyDescent="0.25">
      <c r="B32" s="147" t="s">
        <v>194</v>
      </c>
      <c r="C32" s="147"/>
      <c r="D32" s="147"/>
      <c r="E32" s="62" t="s">
        <v>195</v>
      </c>
      <c r="F32" s="62" t="s">
        <v>195</v>
      </c>
      <c r="G32" s="62" t="s">
        <v>195</v>
      </c>
      <c r="H32" s="62" t="s">
        <v>195</v>
      </c>
      <c r="I32" s="62" t="s">
        <v>195</v>
      </c>
    </row>
    <row r="33" spans="2:9" ht="14.4" x14ac:dyDescent="0.25">
      <c r="B33" s="147" t="s">
        <v>196</v>
      </c>
      <c r="C33" s="147"/>
      <c r="D33" s="147"/>
      <c r="E33" s="62" t="s">
        <v>197</v>
      </c>
      <c r="F33" s="62" t="s">
        <v>198</v>
      </c>
      <c r="G33" s="62" t="s">
        <v>165</v>
      </c>
      <c r="H33" s="62" t="s">
        <v>199</v>
      </c>
      <c r="I33" s="62" t="s">
        <v>165</v>
      </c>
    </row>
    <row r="35" spans="2:9" ht="13.8" thickBot="1" x14ac:dyDescent="0.3"/>
    <row r="36" spans="2:9" ht="13.8" thickBot="1" x14ac:dyDescent="0.3">
      <c r="B36" s="159" t="str">
        <f>+[2]CUANTIFICACIÓN!B19</f>
        <v>Turbina</v>
      </c>
      <c r="C36" s="160"/>
      <c r="D36" s="160"/>
      <c r="E36" s="160"/>
      <c r="F36" s="160"/>
      <c r="G36" s="160"/>
      <c r="H36" s="161"/>
    </row>
    <row r="37" spans="2:9" x14ac:dyDescent="0.25">
      <c r="B37" s="57"/>
    </row>
    <row r="38" spans="2:9" x14ac:dyDescent="0.25">
      <c r="B38" s="157" t="s">
        <v>153</v>
      </c>
      <c r="C38" s="158"/>
      <c r="D38" s="158"/>
      <c r="E38" s="162"/>
    </row>
    <row r="39" spans="2:9" x14ac:dyDescent="0.25">
      <c r="B39" s="153" t="s">
        <v>154</v>
      </c>
      <c r="C39" s="153"/>
      <c r="D39" s="153"/>
      <c r="E39" s="58" t="s">
        <v>113</v>
      </c>
    </row>
    <row r="40" spans="2:9" x14ac:dyDescent="0.25">
      <c r="B40" s="153" t="s">
        <v>155</v>
      </c>
      <c r="C40" s="153"/>
      <c r="D40" s="153"/>
      <c r="E40" s="59" t="s">
        <v>156</v>
      </c>
    </row>
    <row r="41" spans="2:9" x14ac:dyDescent="0.25">
      <c r="B41" s="153" t="s">
        <v>157</v>
      </c>
      <c r="C41" s="153"/>
      <c r="D41" s="153"/>
      <c r="E41" s="59">
        <v>51</v>
      </c>
    </row>
    <row r="42" spans="2:9" x14ac:dyDescent="0.25">
      <c r="B42" s="154" t="s">
        <v>158</v>
      </c>
      <c r="C42" s="155"/>
      <c r="D42" s="156"/>
      <c r="E42" s="59" t="s">
        <v>200</v>
      </c>
    </row>
    <row r="43" spans="2:9" ht="14.4" x14ac:dyDescent="0.25">
      <c r="B43" s="157" t="s">
        <v>159</v>
      </c>
      <c r="C43" s="158"/>
      <c r="D43" s="158"/>
      <c r="E43" s="33" t="s">
        <v>49</v>
      </c>
      <c r="F43" s="33" t="s">
        <v>1</v>
      </c>
      <c r="G43" s="33" t="s">
        <v>2</v>
      </c>
      <c r="H43" s="34" t="s">
        <v>0</v>
      </c>
      <c r="I43" s="33" t="s">
        <v>160</v>
      </c>
    </row>
    <row r="44" spans="2:9" ht="14.4" x14ac:dyDescent="0.25">
      <c r="B44" s="151" t="s">
        <v>161</v>
      </c>
      <c r="C44" s="152"/>
      <c r="D44" s="152"/>
      <c r="E44" s="44" t="s">
        <v>201</v>
      </c>
      <c r="F44" s="64"/>
      <c r="G44" s="29"/>
      <c r="H44" s="64"/>
      <c r="I44" s="44"/>
    </row>
    <row r="45" spans="2:9" ht="14.4" x14ac:dyDescent="0.25">
      <c r="B45" s="151" t="s">
        <v>163</v>
      </c>
      <c r="C45" s="152"/>
      <c r="D45" s="152"/>
      <c r="E45" s="44" t="s">
        <v>201</v>
      </c>
      <c r="F45" s="64"/>
      <c r="G45" s="29"/>
      <c r="H45" s="64"/>
      <c r="I45" s="65"/>
    </row>
    <row r="46" spans="2:9" ht="14.4" x14ac:dyDescent="0.25">
      <c r="B46" s="151" t="s">
        <v>164</v>
      </c>
      <c r="C46" s="152"/>
      <c r="D46" s="152"/>
      <c r="E46" s="44" t="s">
        <v>201</v>
      </c>
      <c r="F46" s="64"/>
      <c r="G46" s="29"/>
      <c r="H46" s="64"/>
      <c r="I46" s="44"/>
    </row>
    <row r="47" spans="2:9" ht="14.4" x14ac:dyDescent="0.25">
      <c r="B47" s="151" t="s">
        <v>166</v>
      </c>
      <c r="C47" s="152"/>
      <c r="D47" s="152"/>
      <c r="E47" s="44" t="s">
        <v>201</v>
      </c>
      <c r="F47" s="64"/>
      <c r="G47" s="29"/>
      <c r="H47" s="64"/>
      <c r="I47" s="44"/>
    </row>
    <row r="48" spans="2:9" ht="14.4" x14ac:dyDescent="0.25">
      <c r="B48" s="151" t="s">
        <v>167</v>
      </c>
      <c r="C48" s="152"/>
      <c r="D48" s="152"/>
      <c r="E48" s="44" t="s">
        <v>201</v>
      </c>
      <c r="F48" s="64"/>
      <c r="G48" s="29"/>
      <c r="H48" s="64"/>
      <c r="I48" s="44"/>
    </row>
    <row r="49" spans="2:9" ht="14.4" x14ac:dyDescent="0.25">
      <c r="B49" s="151" t="s">
        <v>168</v>
      </c>
      <c r="C49" s="152"/>
      <c r="D49" s="152"/>
      <c r="E49" s="44" t="s">
        <v>169</v>
      </c>
      <c r="F49" s="64"/>
      <c r="G49" s="29"/>
      <c r="H49" s="64"/>
      <c r="I49" s="44"/>
    </row>
    <row r="50" spans="2:9" ht="14.4" x14ac:dyDescent="0.25">
      <c r="B50" s="147" t="s">
        <v>170</v>
      </c>
      <c r="C50" s="147"/>
      <c r="D50" s="151"/>
      <c r="E50" s="44" t="s">
        <v>201</v>
      </c>
      <c r="F50" s="64"/>
      <c r="G50" s="29"/>
      <c r="H50" s="64"/>
      <c r="I50" s="44"/>
    </row>
    <row r="52" spans="2:9" ht="28.8" x14ac:dyDescent="0.25">
      <c r="B52" s="148" t="s">
        <v>202</v>
      </c>
      <c r="C52" s="149"/>
      <c r="D52" s="150"/>
      <c r="E52" s="33" t="s">
        <v>173</v>
      </c>
      <c r="F52" s="33" t="s">
        <v>3</v>
      </c>
      <c r="G52" s="33" t="s">
        <v>174</v>
      </c>
      <c r="H52" s="34" t="s">
        <v>175</v>
      </c>
      <c r="I52" s="34" t="s">
        <v>176</v>
      </c>
    </row>
    <row r="53" spans="2:9" ht="14.4" x14ac:dyDescent="0.25">
      <c r="B53" s="147" t="s">
        <v>177</v>
      </c>
      <c r="C53" s="147"/>
      <c r="D53" s="147"/>
      <c r="E53" s="62" t="s">
        <v>203</v>
      </c>
      <c r="F53" s="62" t="s">
        <v>204</v>
      </c>
      <c r="G53" s="62">
        <v>570</v>
      </c>
      <c r="H53" s="62" t="s">
        <v>75</v>
      </c>
      <c r="I53" s="62" t="s">
        <v>75</v>
      </c>
    </row>
    <row r="54" spans="2:9" ht="14.4" x14ac:dyDescent="0.25">
      <c r="B54" s="147" t="s">
        <v>181</v>
      </c>
      <c r="C54" s="147"/>
      <c r="D54" s="147"/>
      <c r="E54" s="62" t="s">
        <v>203</v>
      </c>
      <c r="F54" s="62" t="s">
        <v>205</v>
      </c>
      <c r="G54" s="66">
        <v>14044796</v>
      </c>
      <c r="H54" s="62" t="s">
        <v>206</v>
      </c>
      <c r="I54" s="62" t="s">
        <v>75</v>
      </c>
    </row>
    <row r="55" spans="2:9" ht="14.4" x14ac:dyDescent="0.25">
      <c r="B55" s="147" t="s">
        <v>183</v>
      </c>
      <c r="C55" s="147"/>
      <c r="D55" s="63" t="s">
        <v>0</v>
      </c>
      <c r="E55" s="62" t="s">
        <v>207</v>
      </c>
      <c r="F55" s="62" t="s">
        <v>208</v>
      </c>
      <c r="G55" s="62">
        <v>14348414</v>
      </c>
      <c r="H55" s="62" t="s">
        <v>209</v>
      </c>
      <c r="I55" s="62" t="s">
        <v>210</v>
      </c>
    </row>
    <row r="56" spans="2:9" ht="14.4" x14ac:dyDescent="0.25">
      <c r="B56" s="147"/>
      <c r="C56" s="147"/>
      <c r="D56" s="63" t="s">
        <v>1</v>
      </c>
      <c r="E56" s="62" t="s">
        <v>211</v>
      </c>
      <c r="F56" s="62" t="s">
        <v>212</v>
      </c>
      <c r="G56" s="62" t="s">
        <v>213</v>
      </c>
      <c r="H56" s="62" t="s">
        <v>214</v>
      </c>
      <c r="I56" s="62" t="s">
        <v>215</v>
      </c>
    </row>
    <row r="57" spans="2:9" ht="14.4" x14ac:dyDescent="0.25">
      <c r="B57" s="147"/>
      <c r="C57" s="147"/>
      <c r="D57" s="63" t="s">
        <v>184</v>
      </c>
      <c r="E57" s="62" t="s">
        <v>211</v>
      </c>
      <c r="F57" s="62" t="s">
        <v>216</v>
      </c>
      <c r="G57" s="62">
        <v>1415361675</v>
      </c>
      <c r="H57" s="62" t="s">
        <v>217</v>
      </c>
      <c r="I57" s="62" t="s">
        <v>218</v>
      </c>
    </row>
    <row r="58" spans="2:9" ht="14.4" x14ac:dyDescent="0.25">
      <c r="B58" s="147"/>
      <c r="C58" s="147"/>
      <c r="D58" s="63" t="s">
        <v>2</v>
      </c>
      <c r="E58" s="62"/>
      <c r="F58" s="62"/>
      <c r="G58" s="62"/>
      <c r="H58" s="62"/>
      <c r="I58" s="62"/>
    </row>
    <row r="59" spans="2:9" ht="14.4" x14ac:dyDescent="0.25">
      <c r="B59" s="147"/>
      <c r="C59" s="147"/>
      <c r="D59" s="63" t="s">
        <v>160</v>
      </c>
      <c r="E59" s="62" t="s">
        <v>219</v>
      </c>
      <c r="F59" s="62" t="s">
        <v>220</v>
      </c>
      <c r="G59" s="62" t="s">
        <v>221</v>
      </c>
      <c r="H59" s="62" t="s">
        <v>222</v>
      </c>
      <c r="I59" s="62" t="s">
        <v>223</v>
      </c>
    </row>
    <row r="60" spans="2:9" ht="14.4" x14ac:dyDescent="0.25">
      <c r="B60" s="147" t="s">
        <v>194</v>
      </c>
      <c r="C60" s="147"/>
      <c r="D60" s="147"/>
      <c r="E60" s="62" t="s">
        <v>224</v>
      </c>
      <c r="F60" s="62"/>
      <c r="G60" s="62"/>
      <c r="H60" s="62"/>
      <c r="I60" s="62"/>
    </row>
    <row r="61" spans="2:9" ht="14.4" x14ac:dyDescent="0.25">
      <c r="B61" s="147" t="s">
        <v>196</v>
      </c>
      <c r="C61" s="147"/>
      <c r="D61" s="147"/>
      <c r="E61" s="62" t="s">
        <v>225</v>
      </c>
      <c r="F61" s="62" t="s">
        <v>226</v>
      </c>
      <c r="G61" s="62" t="s">
        <v>227</v>
      </c>
      <c r="H61" s="62" t="s">
        <v>75</v>
      </c>
      <c r="I61" s="62" t="s">
        <v>75</v>
      </c>
    </row>
    <row r="63" spans="2:9" ht="28.8" x14ac:dyDescent="0.25">
      <c r="B63" s="148" t="s">
        <v>228</v>
      </c>
      <c r="C63" s="149"/>
      <c r="D63" s="150"/>
      <c r="E63" s="33" t="s">
        <v>173</v>
      </c>
      <c r="F63" s="33" t="s">
        <v>3</v>
      </c>
      <c r="G63" s="33" t="s">
        <v>174</v>
      </c>
      <c r="H63" s="34" t="s">
        <v>175</v>
      </c>
      <c r="I63" s="34" t="s">
        <v>176</v>
      </c>
    </row>
    <row r="64" spans="2:9" ht="14.4" x14ac:dyDescent="0.25">
      <c r="B64" s="147" t="s">
        <v>177</v>
      </c>
      <c r="C64" s="147"/>
      <c r="D64" s="147"/>
      <c r="E64" s="62" t="s">
        <v>203</v>
      </c>
      <c r="F64" s="62" t="s">
        <v>204</v>
      </c>
      <c r="G64" s="62">
        <v>569</v>
      </c>
      <c r="H64" s="62" t="s">
        <v>75</v>
      </c>
      <c r="I64" s="62" t="s">
        <v>75</v>
      </c>
    </row>
    <row r="65" spans="2:9" ht="14.4" x14ac:dyDescent="0.25">
      <c r="B65" s="147" t="s">
        <v>181</v>
      </c>
      <c r="C65" s="147"/>
      <c r="D65" s="147"/>
      <c r="E65" s="62" t="s">
        <v>203</v>
      </c>
      <c r="F65" s="62" t="s">
        <v>205</v>
      </c>
      <c r="G65" s="66">
        <v>14044795</v>
      </c>
      <c r="H65" s="62" t="s">
        <v>206</v>
      </c>
      <c r="I65" s="62" t="s">
        <v>75</v>
      </c>
    </row>
    <row r="66" spans="2:9" ht="14.4" x14ac:dyDescent="0.25">
      <c r="B66" s="147" t="s">
        <v>183</v>
      </c>
      <c r="C66" s="147"/>
      <c r="D66" s="63" t="s">
        <v>0</v>
      </c>
      <c r="E66" s="62" t="s">
        <v>207</v>
      </c>
      <c r="F66" s="62" t="s">
        <v>208</v>
      </c>
      <c r="G66" s="62">
        <v>14348413</v>
      </c>
      <c r="H66" s="62" t="s">
        <v>209</v>
      </c>
      <c r="I66" s="62" t="s">
        <v>210</v>
      </c>
    </row>
    <row r="67" spans="2:9" ht="14.4" x14ac:dyDescent="0.25">
      <c r="B67" s="147"/>
      <c r="C67" s="147"/>
      <c r="D67" s="63" t="s">
        <v>1</v>
      </c>
      <c r="E67" s="62" t="s">
        <v>211</v>
      </c>
      <c r="F67" s="62" t="s">
        <v>212</v>
      </c>
      <c r="G67" s="62" t="s">
        <v>213</v>
      </c>
      <c r="H67" s="62" t="s">
        <v>214</v>
      </c>
      <c r="I67" s="62" t="s">
        <v>215</v>
      </c>
    </row>
    <row r="68" spans="2:9" ht="14.4" x14ac:dyDescent="0.25">
      <c r="B68" s="147"/>
      <c r="C68" s="147"/>
      <c r="D68" s="63" t="s">
        <v>184</v>
      </c>
      <c r="E68" s="62" t="s">
        <v>211</v>
      </c>
      <c r="F68" s="62" t="s">
        <v>216</v>
      </c>
      <c r="G68" s="62">
        <v>1415361675</v>
      </c>
      <c r="H68" s="62" t="s">
        <v>217</v>
      </c>
      <c r="I68" s="62" t="s">
        <v>218</v>
      </c>
    </row>
    <row r="69" spans="2:9" ht="14.4" x14ac:dyDescent="0.25">
      <c r="B69" s="147"/>
      <c r="C69" s="147"/>
      <c r="D69" s="63" t="s">
        <v>2</v>
      </c>
      <c r="E69" s="62"/>
      <c r="F69" s="62"/>
      <c r="G69" s="62"/>
      <c r="H69" s="62"/>
      <c r="I69" s="62"/>
    </row>
    <row r="70" spans="2:9" ht="14.4" x14ac:dyDescent="0.25">
      <c r="B70" s="147"/>
      <c r="C70" s="147"/>
      <c r="D70" s="63" t="s">
        <v>160</v>
      </c>
      <c r="E70" s="62" t="s">
        <v>219</v>
      </c>
      <c r="F70" s="62" t="s">
        <v>220</v>
      </c>
      <c r="G70" s="62" t="s">
        <v>221</v>
      </c>
      <c r="H70" s="62" t="s">
        <v>222</v>
      </c>
      <c r="I70" s="62" t="s">
        <v>223</v>
      </c>
    </row>
    <row r="71" spans="2:9" ht="14.4" x14ac:dyDescent="0.25">
      <c r="B71" s="147" t="s">
        <v>194</v>
      </c>
      <c r="C71" s="147"/>
      <c r="D71" s="147"/>
      <c r="E71" s="62" t="s">
        <v>224</v>
      </c>
      <c r="F71" s="62"/>
      <c r="G71" s="62"/>
      <c r="H71" s="62"/>
      <c r="I71" s="62"/>
    </row>
    <row r="72" spans="2:9" ht="14.4" x14ac:dyDescent="0.25">
      <c r="B72" s="147" t="s">
        <v>196</v>
      </c>
      <c r="C72" s="147"/>
      <c r="D72" s="147"/>
      <c r="E72" s="62" t="s">
        <v>225</v>
      </c>
      <c r="F72" s="62" t="s">
        <v>226</v>
      </c>
      <c r="G72" s="62" t="s">
        <v>227</v>
      </c>
      <c r="H72" s="62" t="s">
        <v>75</v>
      </c>
      <c r="I72" s="62" t="s">
        <v>75</v>
      </c>
    </row>
  </sheetData>
  <mergeCells count="47">
    <mergeCell ref="B13:D13"/>
    <mergeCell ref="B6:E6"/>
    <mergeCell ref="B8:H8"/>
    <mergeCell ref="B10:E10"/>
    <mergeCell ref="B11:D11"/>
    <mergeCell ref="B12:D12"/>
    <mergeCell ref="B26:D26"/>
    <mergeCell ref="B14:D14"/>
    <mergeCell ref="B15:D15"/>
    <mergeCell ref="B16:D16"/>
    <mergeCell ref="B17:D17"/>
    <mergeCell ref="B18:D18"/>
    <mergeCell ref="B19:D19"/>
    <mergeCell ref="B20:D20"/>
    <mergeCell ref="B21:D21"/>
    <mergeCell ref="B22:D22"/>
    <mergeCell ref="B24:D24"/>
    <mergeCell ref="B25:D25"/>
    <mergeCell ref="B45:D45"/>
    <mergeCell ref="B27:C31"/>
    <mergeCell ref="B32:D32"/>
    <mergeCell ref="B33:D33"/>
    <mergeCell ref="B36:H36"/>
    <mergeCell ref="B38:E38"/>
    <mergeCell ref="B39:D39"/>
    <mergeCell ref="B40:D40"/>
    <mergeCell ref="B41:D41"/>
    <mergeCell ref="B42:D42"/>
    <mergeCell ref="B43:D43"/>
    <mergeCell ref="B44:D44"/>
    <mergeCell ref="B63:D63"/>
    <mergeCell ref="B46:D46"/>
    <mergeCell ref="B47:D47"/>
    <mergeCell ref="B48:D48"/>
    <mergeCell ref="B49:D49"/>
    <mergeCell ref="B50:D50"/>
    <mergeCell ref="B52:D52"/>
    <mergeCell ref="B53:D53"/>
    <mergeCell ref="B54:D54"/>
    <mergeCell ref="B55:C59"/>
    <mergeCell ref="B60:D60"/>
    <mergeCell ref="B61:D61"/>
    <mergeCell ref="B64:D64"/>
    <mergeCell ref="B65:D65"/>
    <mergeCell ref="B66:C70"/>
    <mergeCell ref="B71:D71"/>
    <mergeCell ref="B72:D72"/>
  </mergeCells>
  <pageMargins left="0.7" right="0.7" top="0.75" bottom="0.75" header="0.3" footer="0.3"/>
  <pageSetup scale="46"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3"/>
  <sheetViews>
    <sheetView zoomScaleNormal="100" workbookViewId="0">
      <selection activeCell="A11" sqref="A11:A15"/>
    </sheetView>
  </sheetViews>
  <sheetFormatPr baseColWidth="10" defaultColWidth="11.44140625" defaultRowHeight="13.2" x14ac:dyDescent="0.3"/>
  <cols>
    <col min="1" max="1" width="6.44140625" style="67" customWidth="1"/>
    <col min="2" max="2" width="12.88671875" style="67" customWidth="1"/>
    <col min="3" max="3" width="20.44140625" style="67" customWidth="1"/>
    <col min="4" max="4" width="14.44140625" style="67" customWidth="1"/>
    <col min="5" max="5" width="38.6640625" style="67" bestFit="1" customWidth="1"/>
    <col min="6" max="9" width="15.5546875" style="67" bestFit="1" customWidth="1"/>
    <col min="10" max="10" width="18.6640625" style="67" customWidth="1"/>
    <col min="11" max="17" width="11.44140625" style="67"/>
    <col min="18" max="18" width="11.44140625" style="67" customWidth="1"/>
    <col min="19" max="59" width="11.44140625" style="67"/>
    <col min="60" max="60" width="11.44140625" style="67" customWidth="1"/>
    <col min="61" max="16384" width="11.44140625" style="67"/>
  </cols>
  <sheetData>
    <row r="1" spans="1:10" x14ac:dyDescent="0.25">
      <c r="B1" s="68"/>
    </row>
    <row r="2" spans="1:10" x14ac:dyDescent="0.3">
      <c r="E2" s="69"/>
      <c r="F2" s="69"/>
    </row>
    <row r="3" spans="1:10" x14ac:dyDescent="0.3">
      <c r="E3" s="69"/>
      <c r="F3" s="70"/>
    </row>
    <row r="4" spans="1:10" x14ac:dyDescent="0.3">
      <c r="E4" s="69"/>
      <c r="F4" s="69"/>
    </row>
    <row r="6" spans="1:10" ht="15.6" x14ac:dyDescent="0.3">
      <c r="B6" s="113" t="s">
        <v>229</v>
      </c>
      <c r="C6" s="113"/>
      <c r="D6" s="113"/>
      <c r="E6" s="113"/>
      <c r="F6" s="113"/>
    </row>
    <row r="7" spans="1:10" ht="16.2" thickBot="1" x14ac:dyDescent="0.35">
      <c r="B7" s="38"/>
      <c r="C7" s="38"/>
      <c r="D7" s="38"/>
      <c r="E7" s="38"/>
      <c r="F7" s="38"/>
    </row>
    <row r="8" spans="1:10" ht="16.2" thickBot="1" x14ac:dyDescent="0.35">
      <c r="B8" s="196" t="str">
        <f>[2]CUANTIFICACIÓN!B7</f>
        <v>Caldera 1</v>
      </c>
      <c r="C8" s="197"/>
      <c r="D8" s="197"/>
      <c r="E8" s="197"/>
      <c r="F8" s="197"/>
      <c r="G8" s="197"/>
      <c r="H8" s="197"/>
      <c r="I8" s="198"/>
    </row>
    <row r="9" spans="1:10" ht="15.6" x14ac:dyDescent="0.3">
      <c r="B9" s="38"/>
      <c r="C9" s="38"/>
      <c r="D9" s="38"/>
      <c r="E9" s="38"/>
      <c r="F9" s="38"/>
    </row>
    <row r="10" spans="1:10" ht="15" thickBot="1" x14ac:dyDescent="0.35">
      <c r="B10" s="199"/>
      <c r="C10" s="199"/>
      <c r="D10" s="199"/>
      <c r="E10" s="71"/>
      <c r="F10" s="72" t="s">
        <v>49</v>
      </c>
      <c r="G10" s="72" t="s">
        <v>1</v>
      </c>
      <c r="H10" s="72" t="s">
        <v>2</v>
      </c>
      <c r="I10" s="73" t="s">
        <v>0</v>
      </c>
    </row>
    <row r="11" spans="1:10" x14ac:dyDescent="0.25">
      <c r="A11" s="95"/>
      <c r="B11" s="200" t="s">
        <v>230</v>
      </c>
      <c r="C11" s="201"/>
      <c r="D11" s="201"/>
      <c r="E11" s="74" t="s">
        <v>231</v>
      </c>
      <c r="F11" s="202" t="s">
        <v>232</v>
      </c>
      <c r="G11" s="203"/>
      <c r="H11" s="203"/>
      <c r="I11" s="204"/>
    </row>
    <row r="12" spans="1:10" x14ac:dyDescent="0.25">
      <c r="A12" s="95"/>
      <c r="B12" s="185"/>
      <c r="C12" s="186"/>
      <c r="D12" s="186"/>
      <c r="E12" s="75" t="s">
        <v>233</v>
      </c>
      <c r="F12" s="174"/>
      <c r="G12" s="175"/>
      <c r="H12" s="175"/>
      <c r="I12" s="176"/>
    </row>
    <row r="13" spans="1:10" x14ac:dyDescent="0.25">
      <c r="A13" s="95"/>
      <c r="B13" s="185"/>
      <c r="C13" s="186"/>
      <c r="D13" s="186"/>
      <c r="E13" s="75" t="s">
        <v>234</v>
      </c>
      <c r="F13" s="174"/>
      <c r="G13" s="175"/>
      <c r="H13" s="175"/>
      <c r="I13" s="176"/>
    </row>
    <row r="14" spans="1:10" x14ac:dyDescent="0.25">
      <c r="A14" s="95"/>
      <c r="B14" s="185" t="s">
        <v>235</v>
      </c>
      <c r="C14" s="186"/>
      <c r="D14" s="186"/>
      <c r="E14" s="75" t="s">
        <v>236</v>
      </c>
      <c r="F14" s="76">
        <v>1</v>
      </c>
      <c r="G14" s="77">
        <v>1</v>
      </c>
      <c r="H14" s="77">
        <v>1</v>
      </c>
      <c r="I14" s="78">
        <v>1</v>
      </c>
    </row>
    <row r="15" spans="1:10" x14ac:dyDescent="0.25">
      <c r="A15" s="95"/>
      <c r="B15" s="185"/>
      <c r="C15" s="186"/>
      <c r="D15" s="186"/>
      <c r="E15" s="75" t="s">
        <v>237</v>
      </c>
      <c r="F15" s="76">
        <v>1</v>
      </c>
      <c r="G15" s="77">
        <v>1</v>
      </c>
      <c r="H15" s="77">
        <v>1</v>
      </c>
      <c r="I15" s="78">
        <v>1</v>
      </c>
    </row>
    <row r="16" spans="1:10" x14ac:dyDescent="0.25">
      <c r="B16" s="165" t="s">
        <v>238</v>
      </c>
      <c r="C16" s="166"/>
      <c r="D16" s="167"/>
      <c r="E16" s="75" t="s">
        <v>239</v>
      </c>
      <c r="F16" s="174" t="s">
        <v>240</v>
      </c>
      <c r="G16" s="175"/>
      <c r="H16" s="175"/>
      <c r="I16" s="175"/>
      <c r="J16" s="79" t="s">
        <v>124</v>
      </c>
    </row>
    <row r="17" spans="2:9" x14ac:dyDescent="0.25">
      <c r="B17" s="171"/>
      <c r="C17" s="172"/>
      <c r="D17" s="173"/>
      <c r="E17" s="75" t="s">
        <v>241</v>
      </c>
      <c r="F17" s="187"/>
      <c r="G17" s="188"/>
      <c r="H17" s="188"/>
      <c r="I17" s="189"/>
    </row>
    <row r="18" spans="2:9" x14ac:dyDescent="0.25">
      <c r="B18" s="165" t="s">
        <v>242</v>
      </c>
      <c r="C18" s="166"/>
      <c r="D18" s="167"/>
      <c r="E18" s="75" t="s">
        <v>243</v>
      </c>
      <c r="F18" s="80" t="s">
        <v>244</v>
      </c>
      <c r="G18" s="80" t="s">
        <v>244</v>
      </c>
      <c r="H18" s="80" t="s">
        <v>244</v>
      </c>
      <c r="I18" s="80" t="s">
        <v>244</v>
      </c>
    </row>
    <row r="19" spans="2:9" x14ac:dyDescent="0.25">
      <c r="B19" s="168"/>
      <c r="C19" s="169"/>
      <c r="D19" s="170"/>
      <c r="E19" s="75" t="s">
        <v>245</v>
      </c>
      <c r="F19" s="80">
        <v>1</v>
      </c>
      <c r="G19" s="36">
        <v>1</v>
      </c>
      <c r="H19" s="36" t="s">
        <v>165</v>
      </c>
      <c r="I19" s="37">
        <v>1</v>
      </c>
    </row>
    <row r="20" spans="2:9" x14ac:dyDescent="0.25">
      <c r="B20" s="171"/>
      <c r="C20" s="172"/>
      <c r="D20" s="173"/>
      <c r="E20" s="75" t="s">
        <v>246</v>
      </c>
      <c r="F20" s="80" t="s">
        <v>247</v>
      </c>
      <c r="G20" s="36" t="s">
        <v>247</v>
      </c>
      <c r="H20" s="36" t="s">
        <v>165</v>
      </c>
      <c r="I20" s="37" t="s">
        <v>247</v>
      </c>
    </row>
    <row r="21" spans="2:9" x14ac:dyDescent="0.25">
      <c r="B21" s="185" t="s">
        <v>248</v>
      </c>
      <c r="C21" s="186"/>
      <c r="D21" s="186"/>
      <c r="E21" s="75" t="s">
        <v>249</v>
      </c>
      <c r="F21" s="190" t="s">
        <v>232</v>
      </c>
      <c r="G21" s="191"/>
      <c r="H21" s="191"/>
      <c r="I21" s="192"/>
    </row>
    <row r="22" spans="2:9" x14ac:dyDescent="0.25">
      <c r="B22" s="185"/>
      <c r="C22" s="186"/>
      <c r="D22" s="186"/>
      <c r="E22" s="75" t="s">
        <v>250</v>
      </c>
      <c r="F22" s="193"/>
      <c r="G22" s="194"/>
      <c r="H22" s="194"/>
      <c r="I22" s="195"/>
    </row>
    <row r="23" spans="2:9" x14ac:dyDescent="0.25">
      <c r="B23" s="165" t="s">
        <v>251</v>
      </c>
      <c r="C23" s="166"/>
      <c r="D23" s="167"/>
      <c r="E23" s="75" t="s">
        <v>252</v>
      </c>
      <c r="F23" s="174" t="s">
        <v>253</v>
      </c>
      <c r="G23" s="175"/>
      <c r="H23" s="175"/>
      <c r="I23" s="176"/>
    </row>
    <row r="24" spans="2:9" x14ac:dyDescent="0.25">
      <c r="B24" s="168"/>
      <c r="C24" s="169"/>
      <c r="D24" s="170"/>
      <c r="E24" s="75" t="s">
        <v>66</v>
      </c>
      <c r="F24" s="174" t="s">
        <v>253</v>
      </c>
      <c r="G24" s="175"/>
      <c r="H24" s="175"/>
      <c r="I24" s="176"/>
    </row>
    <row r="25" spans="2:9" x14ac:dyDescent="0.25">
      <c r="B25" s="168"/>
      <c r="C25" s="169"/>
      <c r="D25" s="170"/>
      <c r="E25" s="75" t="s">
        <v>67</v>
      </c>
      <c r="F25" s="174" t="s">
        <v>253</v>
      </c>
      <c r="G25" s="175"/>
      <c r="H25" s="175"/>
      <c r="I25" s="176"/>
    </row>
    <row r="26" spans="2:9" x14ac:dyDescent="0.25">
      <c r="B26" s="171"/>
      <c r="C26" s="172"/>
      <c r="D26" s="173"/>
      <c r="E26" s="75" t="s">
        <v>254</v>
      </c>
      <c r="F26" s="174" t="s">
        <v>253</v>
      </c>
      <c r="G26" s="175"/>
      <c r="H26" s="175"/>
      <c r="I26" s="176"/>
    </row>
    <row r="27" spans="2:9" x14ac:dyDescent="0.25">
      <c r="B27" s="165" t="s">
        <v>255</v>
      </c>
      <c r="C27" s="166"/>
      <c r="D27" s="167"/>
      <c r="E27" s="75" t="s">
        <v>256</v>
      </c>
      <c r="F27" s="180" t="s">
        <v>257</v>
      </c>
      <c r="G27" s="181"/>
      <c r="H27" s="181"/>
      <c r="I27" s="182"/>
    </row>
    <row r="28" spans="2:9" x14ac:dyDescent="0.25">
      <c r="B28" s="168"/>
      <c r="C28" s="169"/>
      <c r="D28" s="170"/>
      <c r="E28" s="75" t="s">
        <v>258</v>
      </c>
      <c r="F28" s="180" t="s">
        <v>259</v>
      </c>
      <c r="G28" s="181"/>
      <c r="H28" s="181"/>
      <c r="I28" s="182"/>
    </row>
    <row r="29" spans="2:9" ht="13.8" thickBot="1" x14ac:dyDescent="0.3">
      <c r="B29" s="177"/>
      <c r="C29" s="178"/>
      <c r="D29" s="179"/>
      <c r="E29" s="81" t="s">
        <v>260</v>
      </c>
      <c r="F29" s="183" t="s">
        <v>165</v>
      </c>
      <c r="G29" s="183"/>
      <c r="H29" s="183"/>
      <c r="I29" s="184"/>
    </row>
    <row r="33" spans="2:4" x14ac:dyDescent="0.3">
      <c r="B33" s="164" t="s">
        <v>261</v>
      </c>
      <c r="C33" s="164"/>
      <c r="D33" s="164"/>
    </row>
  </sheetData>
  <mergeCells count="25">
    <mergeCell ref="B21:D22"/>
    <mergeCell ref="F21:I21"/>
    <mergeCell ref="F22:I22"/>
    <mergeCell ref="B6:F6"/>
    <mergeCell ref="B8:I8"/>
    <mergeCell ref="B10:D10"/>
    <mergeCell ref="B11:D13"/>
    <mergeCell ref="F11:I11"/>
    <mergeCell ref="F12:I12"/>
    <mergeCell ref="F13:I13"/>
    <mergeCell ref="B14:D15"/>
    <mergeCell ref="B16:D17"/>
    <mergeCell ref="F16:I16"/>
    <mergeCell ref="F17:I17"/>
    <mergeCell ref="B18:D20"/>
    <mergeCell ref="B33:D33"/>
    <mergeCell ref="B23:D26"/>
    <mergeCell ref="F23:I23"/>
    <mergeCell ref="F24:I24"/>
    <mergeCell ref="F25:I25"/>
    <mergeCell ref="F26:I26"/>
    <mergeCell ref="B27:D29"/>
    <mergeCell ref="F27:I27"/>
    <mergeCell ref="F28:I28"/>
    <mergeCell ref="F29:I29"/>
  </mergeCells>
  <dataValidations count="2">
    <dataValidation type="list" allowBlank="1" showInputMessage="1" showErrorMessage="1" sqref="F17">
      <formula1>"Diseño,Otro"</formula1>
    </dataValidation>
    <dataValidation type="list" allowBlank="1" showInputMessage="1" showErrorMessage="1" sqref="F16">
      <formula1>"CRPC, Otro"</formula1>
    </dataValidation>
  </dataValidations>
  <pageMargins left="0.7" right="0.7" top="0.75" bottom="0.75" header="0.3" footer="0.3"/>
  <pageSetup scale="52" orientation="portrait" verticalDpi="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7"/>
  <sheetViews>
    <sheetView zoomScaleNormal="100" workbookViewId="0">
      <selection activeCell="B11" sqref="B11:G29"/>
    </sheetView>
  </sheetViews>
  <sheetFormatPr baseColWidth="10" defaultColWidth="11.44140625" defaultRowHeight="13.2" x14ac:dyDescent="0.3"/>
  <cols>
    <col min="1" max="1" width="6.44140625" style="83" customWidth="1"/>
    <col min="2" max="2" width="27.88671875" style="83" customWidth="1"/>
    <col min="3" max="3" width="30.109375" style="83" customWidth="1"/>
    <col min="4" max="5" width="28" style="83" customWidth="1"/>
    <col min="6" max="6" width="27.33203125" style="83" bestFit="1" customWidth="1"/>
    <col min="7" max="7" width="24.5546875" style="83" customWidth="1"/>
    <col min="8" max="18" width="11.44140625" style="83"/>
    <col min="19" max="19" width="11.44140625" style="83" customWidth="1"/>
    <col min="20" max="60" width="11.44140625" style="83"/>
    <col min="61" max="61" width="11.44140625" style="83" customWidth="1"/>
    <col min="62" max="16384" width="11.44140625" style="83"/>
  </cols>
  <sheetData>
    <row r="1" spans="1:7" x14ac:dyDescent="0.25">
      <c r="B1" s="84"/>
    </row>
    <row r="2" spans="1:7" x14ac:dyDescent="0.3">
      <c r="F2" s="85"/>
      <c r="G2" s="85"/>
    </row>
    <row r="3" spans="1:7" x14ac:dyDescent="0.3">
      <c r="F3" s="85"/>
      <c r="G3" s="85"/>
    </row>
    <row r="4" spans="1:7" x14ac:dyDescent="0.3">
      <c r="F4" s="85"/>
      <c r="G4" s="85"/>
    </row>
    <row r="5" spans="1:7" x14ac:dyDescent="0.3">
      <c r="F5" s="85"/>
      <c r="G5" s="85"/>
    </row>
    <row r="6" spans="1:7" x14ac:dyDescent="0.3">
      <c r="F6" s="85"/>
      <c r="G6" s="85"/>
    </row>
    <row r="7" spans="1:7" ht="15.6" x14ac:dyDescent="0.3">
      <c r="B7" s="113" t="s">
        <v>262</v>
      </c>
      <c r="C7" s="113"/>
      <c r="D7" s="113"/>
      <c r="E7" s="113"/>
      <c r="F7" s="113"/>
      <c r="G7" s="113"/>
    </row>
    <row r="8" spans="1:7" ht="16.2" thickBot="1" x14ac:dyDescent="0.35">
      <c r="B8" s="38"/>
      <c r="C8" s="38"/>
      <c r="D8" s="38"/>
      <c r="E8" s="38"/>
      <c r="F8" s="38"/>
      <c r="G8" s="38"/>
    </row>
    <row r="9" spans="1:7" ht="16.2" thickBot="1" x14ac:dyDescent="0.35">
      <c r="B9" s="196" t="str">
        <f>+[2]CUANTIFICACIÓN!B15</f>
        <v>Caldera 3</v>
      </c>
      <c r="C9" s="197"/>
      <c r="D9" s="197"/>
      <c r="E9" s="197"/>
      <c r="F9" s="197"/>
      <c r="G9" s="198"/>
    </row>
    <row r="10" spans="1:7" ht="16.2" thickBot="1" x14ac:dyDescent="0.35">
      <c r="B10" s="38"/>
      <c r="C10" s="38"/>
      <c r="D10" s="38"/>
      <c r="E10" s="38"/>
      <c r="F10" s="38"/>
      <c r="G10" s="38"/>
    </row>
    <row r="11" spans="1:7" ht="15.6" x14ac:dyDescent="0.3">
      <c r="A11" s="96"/>
      <c r="B11" s="219" t="s">
        <v>230</v>
      </c>
      <c r="C11" s="220"/>
      <c r="D11" s="220"/>
      <c r="E11" s="221"/>
      <c r="F11" s="86" t="s">
        <v>263</v>
      </c>
      <c r="G11" s="87"/>
    </row>
    <row r="12" spans="1:7" ht="15.6" x14ac:dyDescent="0.3">
      <c r="A12" s="96"/>
      <c r="B12" s="171"/>
      <c r="C12" s="172"/>
      <c r="D12" s="172"/>
      <c r="E12" s="173"/>
      <c r="F12" s="79" t="s">
        <v>264</v>
      </c>
      <c r="G12" s="88" t="s">
        <v>265</v>
      </c>
    </row>
    <row r="13" spans="1:7" ht="15.6" x14ac:dyDescent="0.3">
      <c r="A13" s="96"/>
      <c r="B13" s="165" t="s">
        <v>266</v>
      </c>
      <c r="C13" s="166"/>
      <c r="D13" s="166"/>
      <c r="E13" s="167"/>
      <c r="F13" s="79" t="s">
        <v>236</v>
      </c>
      <c r="G13" s="88" t="s">
        <v>267</v>
      </c>
    </row>
    <row r="14" spans="1:7" ht="15.6" x14ac:dyDescent="0.3">
      <c r="A14" s="96"/>
      <c r="B14" s="171"/>
      <c r="C14" s="172"/>
      <c r="D14" s="172"/>
      <c r="E14" s="173"/>
      <c r="F14" s="79" t="s">
        <v>237</v>
      </c>
      <c r="G14" s="88"/>
    </row>
    <row r="15" spans="1:7" ht="15.6" x14ac:dyDescent="0.3">
      <c r="B15" s="165" t="s">
        <v>238</v>
      </c>
      <c r="C15" s="166"/>
      <c r="D15" s="166"/>
      <c r="E15" s="167"/>
      <c r="F15" s="79" t="s">
        <v>239</v>
      </c>
      <c r="G15" s="88" t="s">
        <v>268</v>
      </c>
    </row>
    <row r="16" spans="1:7" ht="15.6" x14ac:dyDescent="0.3">
      <c r="B16" s="171"/>
      <c r="C16" s="172"/>
      <c r="D16" s="172"/>
      <c r="E16" s="173"/>
      <c r="F16" s="79" t="s">
        <v>241</v>
      </c>
      <c r="G16" s="88"/>
    </row>
    <row r="17" spans="2:7" ht="15.6" x14ac:dyDescent="0.3">
      <c r="B17" s="165" t="s">
        <v>242</v>
      </c>
      <c r="C17" s="166"/>
      <c r="D17" s="166"/>
      <c r="E17" s="167"/>
      <c r="F17" s="79" t="s">
        <v>243</v>
      </c>
      <c r="G17" s="88" t="s">
        <v>269</v>
      </c>
    </row>
    <row r="18" spans="2:7" ht="15.6" x14ac:dyDescent="0.3">
      <c r="B18" s="168"/>
      <c r="C18" s="169"/>
      <c r="D18" s="169"/>
      <c r="E18" s="170"/>
      <c r="F18" s="79" t="s">
        <v>245</v>
      </c>
      <c r="G18" s="88">
        <v>1</v>
      </c>
    </row>
    <row r="19" spans="2:7" ht="15.6" x14ac:dyDescent="0.3">
      <c r="B19" s="171"/>
      <c r="C19" s="172"/>
      <c r="D19" s="172"/>
      <c r="E19" s="173"/>
      <c r="F19" s="79" t="s">
        <v>246</v>
      </c>
      <c r="G19" s="88">
        <v>1</v>
      </c>
    </row>
    <row r="20" spans="2:7" ht="15.6" x14ac:dyDescent="0.3">
      <c r="B20" s="165" t="s">
        <v>248</v>
      </c>
      <c r="C20" s="166"/>
      <c r="D20" s="166"/>
      <c r="E20" s="167"/>
      <c r="F20" s="79" t="s">
        <v>249</v>
      </c>
      <c r="G20" s="88" t="s">
        <v>265</v>
      </c>
    </row>
    <row r="21" spans="2:7" ht="15.6" x14ac:dyDescent="0.3">
      <c r="B21" s="171"/>
      <c r="C21" s="172"/>
      <c r="D21" s="172"/>
      <c r="E21" s="173"/>
      <c r="F21" s="79" t="s">
        <v>250</v>
      </c>
      <c r="G21" s="88"/>
    </row>
    <row r="22" spans="2:7" x14ac:dyDescent="0.3">
      <c r="B22" s="165" t="s">
        <v>270</v>
      </c>
      <c r="C22" s="166"/>
      <c r="D22" s="167"/>
      <c r="E22" s="207" t="s">
        <v>271</v>
      </c>
      <c r="F22" s="79" t="s">
        <v>272</v>
      </c>
      <c r="G22" s="89"/>
    </row>
    <row r="23" spans="2:7" x14ac:dyDescent="0.3">
      <c r="B23" s="168"/>
      <c r="C23" s="169"/>
      <c r="D23" s="170"/>
      <c r="E23" s="208"/>
      <c r="F23" s="79" t="s">
        <v>273</v>
      </c>
      <c r="G23" s="89"/>
    </row>
    <row r="24" spans="2:7" x14ac:dyDescent="0.3">
      <c r="B24" s="168"/>
      <c r="C24" s="169"/>
      <c r="D24" s="170"/>
      <c r="E24" s="209"/>
      <c r="F24" s="79" t="s">
        <v>274</v>
      </c>
      <c r="G24" s="89" t="s">
        <v>275</v>
      </c>
    </row>
    <row r="25" spans="2:7" ht="12.75" customHeight="1" x14ac:dyDescent="0.3">
      <c r="B25" s="168"/>
      <c r="C25" s="169"/>
      <c r="D25" s="170"/>
      <c r="E25" s="210" t="s">
        <v>276</v>
      </c>
      <c r="F25" s="79" t="s">
        <v>277</v>
      </c>
      <c r="G25" s="89" t="s">
        <v>278</v>
      </c>
    </row>
    <row r="26" spans="2:7" x14ac:dyDescent="0.3">
      <c r="B26" s="168"/>
      <c r="C26" s="169"/>
      <c r="D26" s="170"/>
      <c r="E26" s="211"/>
      <c r="F26" s="79" t="s">
        <v>260</v>
      </c>
      <c r="G26" s="89"/>
    </row>
    <row r="27" spans="2:7" x14ac:dyDescent="0.3">
      <c r="B27" s="171"/>
      <c r="C27" s="172"/>
      <c r="D27" s="173"/>
      <c r="E27" s="212"/>
      <c r="F27" s="90" t="s">
        <v>279</v>
      </c>
      <c r="G27" s="89"/>
    </row>
    <row r="28" spans="2:7" ht="39.6" x14ac:dyDescent="0.3">
      <c r="B28" s="213" t="s">
        <v>280</v>
      </c>
      <c r="C28" s="214"/>
      <c r="D28" s="214"/>
      <c r="E28" s="215"/>
      <c r="F28" s="79" t="s">
        <v>281</v>
      </c>
      <c r="G28" s="97" t="s">
        <v>253</v>
      </c>
    </row>
    <row r="29" spans="2:7" ht="13.8" thickBot="1" x14ac:dyDescent="0.35">
      <c r="B29" s="216"/>
      <c r="C29" s="217"/>
      <c r="D29" s="217"/>
      <c r="E29" s="218"/>
      <c r="F29" s="91" t="s">
        <v>282</v>
      </c>
      <c r="G29" s="92"/>
    </row>
    <row r="31" spans="2:7" x14ac:dyDescent="0.3">
      <c r="B31" s="164" t="s">
        <v>261</v>
      </c>
      <c r="C31" s="164"/>
      <c r="D31" s="164"/>
      <c r="E31" s="82"/>
    </row>
    <row r="33" spans="2:5" x14ac:dyDescent="0.3">
      <c r="B33" s="205" t="s">
        <v>283</v>
      </c>
      <c r="C33" s="205"/>
      <c r="D33" s="205"/>
      <c r="E33" s="93"/>
    </row>
    <row r="34" spans="2:5" x14ac:dyDescent="0.25">
      <c r="B34" s="206" t="s">
        <v>284</v>
      </c>
      <c r="C34" s="28" t="s">
        <v>64</v>
      </c>
      <c r="D34" s="29" t="s">
        <v>285</v>
      </c>
      <c r="E34" s="94"/>
    </row>
    <row r="35" spans="2:5" x14ac:dyDescent="0.25">
      <c r="B35" s="206"/>
      <c r="C35" s="28" t="s">
        <v>65</v>
      </c>
      <c r="D35" s="29" t="s">
        <v>286</v>
      </c>
      <c r="E35" s="94"/>
    </row>
    <row r="36" spans="2:5" x14ac:dyDescent="0.25">
      <c r="B36" s="206"/>
      <c r="C36" s="28" t="s">
        <v>66</v>
      </c>
      <c r="D36" s="29" t="s">
        <v>287</v>
      </c>
      <c r="E36" s="94"/>
    </row>
    <row r="37" spans="2:5" x14ac:dyDescent="0.25">
      <c r="B37" s="206"/>
      <c r="C37" s="28" t="s">
        <v>67</v>
      </c>
      <c r="D37" s="29" t="s">
        <v>288</v>
      </c>
      <c r="E37" s="94"/>
    </row>
    <row r="38" spans="2:5" x14ac:dyDescent="0.25">
      <c r="B38" s="206"/>
      <c r="C38" s="28" t="s">
        <v>68</v>
      </c>
      <c r="D38" s="29" t="s">
        <v>289</v>
      </c>
      <c r="E38" s="94"/>
    </row>
    <row r="39" spans="2:5" x14ac:dyDescent="0.25">
      <c r="B39" s="206"/>
      <c r="C39" s="28" t="s">
        <v>69</v>
      </c>
      <c r="D39" s="29"/>
      <c r="E39" s="94"/>
    </row>
    <row r="42" spans="2:5" x14ac:dyDescent="0.25">
      <c r="B42" s="206" t="s">
        <v>290</v>
      </c>
      <c r="C42" s="28" t="s">
        <v>64</v>
      </c>
      <c r="D42" s="29" t="s">
        <v>285</v>
      </c>
    </row>
    <row r="43" spans="2:5" x14ac:dyDescent="0.25">
      <c r="B43" s="206"/>
      <c r="C43" s="28" t="s">
        <v>65</v>
      </c>
      <c r="D43" s="29" t="s">
        <v>286</v>
      </c>
    </row>
    <row r="44" spans="2:5" x14ac:dyDescent="0.25">
      <c r="B44" s="206"/>
      <c r="C44" s="28" t="s">
        <v>66</v>
      </c>
      <c r="D44" s="29" t="s">
        <v>287</v>
      </c>
    </row>
    <row r="45" spans="2:5" x14ac:dyDescent="0.25">
      <c r="B45" s="206"/>
      <c r="C45" s="28" t="s">
        <v>67</v>
      </c>
      <c r="D45" s="29" t="s">
        <v>291</v>
      </c>
    </row>
    <row r="46" spans="2:5" x14ac:dyDescent="0.25">
      <c r="B46" s="206"/>
      <c r="C46" s="28" t="s">
        <v>68</v>
      </c>
      <c r="D46" s="29" t="s">
        <v>292</v>
      </c>
    </row>
    <row r="47" spans="2:5" x14ac:dyDescent="0.25">
      <c r="B47" s="206"/>
      <c r="C47" s="28" t="s">
        <v>69</v>
      </c>
      <c r="D47" s="29"/>
    </row>
  </sheetData>
  <mergeCells count="15">
    <mergeCell ref="B17:E19"/>
    <mergeCell ref="B7:G7"/>
    <mergeCell ref="B9:G9"/>
    <mergeCell ref="B11:E12"/>
    <mergeCell ref="B13:E14"/>
    <mergeCell ref="B15:E16"/>
    <mergeCell ref="B31:D31"/>
    <mergeCell ref="B33:D33"/>
    <mergeCell ref="B34:B39"/>
    <mergeCell ref="B42:B47"/>
    <mergeCell ref="B20:E21"/>
    <mergeCell ref="B22:D27"/>
    <mergeCell ref="E22:E24"/>
    <mergeCell ref="E25:E27"/>
    <mergeCell ref="B28:E29"/>
  </mergeCells>
  <pageMargins left="0.7" right="0.7" top="0.75" bottom="0.75" header="0.3" footer="0.3"/>
  <pageSetup scale="52"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81"/>
  <sheetViews>
    <sheetView zoomScaleNormal="100" workbookViewId="0">
      <selection activeCell="H146" sqref="H146"/>
    </sheetView>
  </sheetViews>
  <sheetFormatPr baseColWidth="10" defaultColWidth="11.5546875" defaultRowHeight="13.8" x14ac:dyDescent="0.25"/>
  <cols>
    <col min="1" max="1" width="11.5546875" style="22"/>
    <col min="2" max="2" width="42.88671875" style="22" customWidth="1"/>
    <col min="3" max="3" width="31.6640625" style="22" customWidth="1"/>
    <col min="4" max="4" width="29.44140625" style="22" customWidth="1"/>
    <col min="5" max="9" width="17.6640625" style="22" customWidth="1"/>
    <col min="10" max="16384" width="11.5546875" style="22"/>
  </cols>
  <sheetData>
    <row r="1" spans="2:8" x14ac:dyDescent="0.25">
      <c r="B1" s="21"/>
      <c r="D1" s="21"/>
      <c r="E1" s="21"/>
      <c r="F1" s="21"/>
      <c r="G1" s="21"/>
      <c r="H1" s="21"/>
    </row>
    <row r="2" spans="2:8" x14ac:dyDescent="0.25">
      <c r="B2" s="21"/>
      <c r="C2" s="21"/>
      <c r="D2" s="21"/>
      <c r="E2" s="21"/>
      <c r="F2" s="23"/>
      <c r="G2" s="23"/>
      <c r="H2" s="23"/>
    </row>
    <row r="3" spans="2:8" x14ac:dyDescent="0.25">
      <c r="B3" s="21"/>
      <c r="C3" s="21"/>
      <c r="D3" s="21"/>
      <c r="E3" s="21"/>
      <c r="F3" s="24"/>
      <c r="G3" s="23"/>
      <c r="H3" s="23"/>
    </row>
    <row r="4" spans="2:8" x14ac:dyDescent="0.25">
      <c r="B4" s="21"/>
      <c r="C4" s="21"/>
      <c r="D4" s="21"/>
      <c r="E4" s="21"/>
      <c r="F4" s="23"/>
      <c r="G4" s="23"/>
      <c r="H4" s="23"/>
    </row>
    <row r="5" spans="2:8" x14ac:dyDescent="0.25">
      <c r="B5" s="21"/>
      <c r="C5" s="21"/>
      <c r="D5" s="21"/>
      <c r="E5" s="21"/>
      <c r="F5" s="23"/>
      <c r="G5" s="23"/>
      <c r="H5" s="23"/>
    </row>
    <row r="6" spans="2:8" x14ac:dyDescent="0.25">
      <c r="B6" s="21"/>
      <c r="C6" s="21"/>
      <c r="D6" s="21"/>
      <c r="E6" s="21"/>
      <c r="F6" s="23"/>
      <c r="G6" s="23"/>
      <c r="H6" s="23"/>
    </row>
    <row r="7" spans="2:8" ht="15.6" x14ac:dyDescent="0.25">
      <c r="B7" s="239" t="s">
        <v>60</v>
      </c>
      <c r="C7" s="239"/>
      <c r="D7" s="25"/>
      <c r="E7" s="25"/>
      <c r="F7" s="25"/>
      <c r="G7" s="25"/>
      <c r="H7" s="23"/>
    </row>
    <row r="8" spans="2:8" ht="16.2" thickBot="1" x14ac:dyDescent="0.3">
      <c r="B8" s="42"/>
      <c r="C8" s="42"/>
      <c r="D8" s="25"/>
      <c r="E8" s="25"/>
      <c r="F8" s="25"/>
      <c r="G8" s="25"/>
      <c r="H8" s="23"/>
    </row>
    <row r="9" spans="2:8" ht="16.2" thickBot="1" x14ac:dyDescent="0.3">
      <c r="B9" s="234" t="str">
        <f>[2]CUANTIFICACIÓN!B11</f>
        <v>Caldera 2</v>
      </c>
      <c r="C9" s="235"/>
      <c r="D9" s="236"/>
      <c r="E9" s="25"/>
      <c r="F9" s="25"/>
      <c r="G9" s="25"/>
      <c r="H9" s="23"/>
    </row>
    <row r="10" spans="2:8" x14ac:dyDescent="0.25">
      <c r="B10" s="26"/>
    </row>
    <row r="11" spans="2:8" ht="38.25" customHeight="1" x14ac:dyDescent="0.25">
      <c r="B11" s="27" t="s">
        <v>61</v>
      </c>
      <c r="C11" s="237" t="s">
        <v>293</v>
      </c>
      <c r="D11" s="238"/>
    </row>
    <row r="12" spans="2:8" ht="26.4" x14ac:dyDescent="0.25">
      <c r="B12" s="27" t="s">
        <v>62</v>
      </c>
      <c r="C12" s="229" t="s">
        <v>294</v>
      </c>
      <c r="D12" s="230"/>
    </row>
    <row r="13" spans="2:8" x14ac:dyDescent="0.25">
      <c r="B13" s="206" t="s">
        <v>63</v>
      </c>
      <c r="C13" s="28" t="s">
        <v>64</v>
      </c>
      <c r="D13" s="29" t="s">
        <v>195</v>
      </c>
    </row>
    <row r="14" spans="2:8" x14ac:dyDescent="0.25">
      <c r="B14" s="206"/>
      <c r="C14" s="28" t="s">
        <v>65</v>
      </c>
      <c r="D14" s="29" t="s">
        <v>295</v>
      </c>
    </row>
    <row r="15" spans="2:8" x14ac:dyDescent="0.25">
      <c r="B15" s="206"/>
      <c r="C15" s="28" t="s">
        <v>66</v>
      </c>
      <c r="D15" s="29" t="s">
        <v>296</v>
      </c>
    </row>
    <row r="16" spans="2:8" x14ac:dyDescent="0.25">
      <c r="B16" s="206"/>
      <c r="C16" s="28" t="s">
        <v>67</v>
      </c>
      <c r="D16" s="29" t="s">
        <v>297</v>
      </c>
    </row>
    <row r="17" spans="1:8" x14ac:dyDescent="0.25">
      <c r="B17" s="206"/>
      <c r="C17" s="28" t="s">
        <v>68</v>
      </c>
      <c r="D17" s="29">
        <v>335451</v>
      </c>
    </row>
    <row r="18" spans="1:8" x14ac:dyDescent="0.25">
      <c r="B18" s="206"/>
      <c r="C18" s="28" t="s">
        <v>69</v>
      </c>
      <c r="D18" s="29"/>
    </row>
    <row r="19" spans="1:8" ht="26.4" x14ac:dyDescent="0.25">
      <c r="B19" s="27" t="s">
        <v>70</v>
      </c>
      <c r="C19" s="229" t="s">
        <v>298</v>
      </c>
      <c r="D19" s="230"/>
    </row>
    <row r="20" spans="1:8" ht="26.4" x14ac:dyDescent="0.25">
      <c r="B20" s="30" t="s">
        <v>71</v>
      </c>
      <c r="C20" s="229" t="s">
        <v>299</v>
      </c>
      <c r="D20" s="230"/>
    </row>
    <row r="21" spans="1:8" x14ac:dyDescent="0.25">
      <c r="B21" s="43" t="s">
        <v>72</v>
      </c>
      <c r="C21" s="229">
        <v>10200601</v>
      </c>
      <c r="D21" s="230"/>
    </row>
    <row r="22" spans="1:8" x14ac:dyDescent="0.25">
      <c r="B22" s="31" t="s">
        <v>73</v>
      </c>
      <c r="C22" s="222"/>
      <c r="D22" s="222"/>
    </row>
    <row r="23" spans="1:8" x14ac:dyDescent="0.25">
      <c r="A23" s="32"/>
      <c r="B23" s="32"/>
      <c r="C23" s="32"/>
      <c r="D23" s="32"/>
    </row>
    <row r="24" spans="1:8" ht="14.4" x14ac:dyDescent="0.25">
      <c r="B24" s="223"/>
      <c r="C24" s="223"/>
      <c r="D24" s="223"/>
      <c r="E24" s="33"/>
      <c r="F24" s="33" t="s">
        <v>1</v>
      </c>
      <c r="G24" s="33" t="s">
        <v>2</v>
      </c>
      <c r="H24" s="34" t="s">
        <v>0</v>
      </c>
    </row>
    <row r="25" spans="1:8" x14ac:dyDescent="0.25">
      <c r="B25" s="206" t="s">
        <v>76</v>
      </c>
      <c r="C25" s="206"/>
      <c r="D25" s="206"/>
      <c r="E25" s="35"/>
      <c r="F25" s="35" t="str">
        <f>+VLOOKUP(C21,'[3]Hoja1 (2)'!$A$1:$G$113,2,0)</f>
        <v>0.00028*GNAT</v>
      </c>
      <c r="G25" s="35" t="str">
        <f>+VLOOKUP(C21,'[3]Hoja1 (2)'!$A$1:$G$113,3,0)</f>
        <v>2.69*GNAT</v>
      </c>
      <c r="H25" s="35" t="str">
        <f>+VLOOKUP(C21,'[3]Hoja1 (2)'!$A$1:$G$113,5,0)</f>
        <v>0.00017*GNAT</v>
      </c>
    </row>
    <row r="26" spans="1:8" ht="14.25" customHeight="1" x14ac:dyDescent="0.25">
      <c r="B26" s="224" t="s">
        <v>77</v>
      </c>
      <c r="C26" s="225"/>
      <c r="D26" s="226"/>
      <c r="E26" s="35"/>
      <c r="F26" s="35" t="e">
        <f>+VLOOKUP(C22,[4]Hoja1!$B$1:$F$24,4,0)</f>
        <v>#N/A</v>
      </c>
      <c r="G26" s="35" t="e">
        <f>+VLOOKUP(C22,[4]Hoja1!$B$1:$F$24,5,0)</f>
        <v>#N/A</v>
      </c>
      <c r="H26" s="35" t="e">
        <f>+VLOOKUP(C22,[4]Hoja1!$B$1:$F$24,2,0)</f>
        <v>#N/A</v>
      </c>
    </row>
    <row r="31" spans="1:8" ht="14.4" hidden="1" x14ac:dyDescent="0.3">
      <c r="A31">
        <v>10100201</v>
      </c>
      <c r="B31" t="s">
        <v>78</v>
      </c>
    </row>
    <row r="32" spans="1:8" ht="14.4" hidden="1" x14ac:dyDescent="0.3">
      <c r="A32">
        <v>10100202</v>
      </c>
      <c r="B32" t="s">
        <v>79</v>
      </c>
    </row>
    <row r="33" spans="1:2" ht="14.4" hidden="1" x14ac:dyDescent="0.3">
      <c r="A33">
        <v>10100204</v>
      </c>
      <c r="B33" t="s">
        <v>80</v>
      </c>
    </row>
    <row r="34" spans="1:2" ht="14.4" hidden="1" x14ac:dyDescent="0.3">
      <c r="A34">
        <v>10100212</v>
      </c>
      <c r="B34" t="s">
        <v>81</v>
      </c>
    </row>
    <row r="35" spans="1:2" ht="14.4" hidden="1" x14ac:dyDescent="0.3">
      <c r="A35">
        <v>10100225</v>
      </c>
      <c r="B35" t="s">
        <v>82</v>
      </c>
    </row>
    <row r="36" spans="1:2" ht="14.4" hidden="1" x14ac:dyDescent="0.3">
      <c r="A36">
        <v>10100401</v>
      </c>
      <c r="B36" t="s">
        <v>83</v>
      </c>
    </row>
    <row r="37" spans="1:2" ht="14.4" hidden="1" x14ac:dyDescent="0.3">
      <c r="A37">
        <v>10100404</v>
      </c>
      <c r="B37" t="s">
        <v>84</v>
      </c>
    </row>
    <row r="38" spans="1:2" ht="14.4" hidden="1" x14ac:dyDescent="0.3">
      <c r="A38">
        <v>10100405</v>
      </c>
      <c r="B38" t="s">
        <v>85</v>
      </c>
    </row>
    <row r="39" spans="1:2" ht="14.4" hidden="1" x14ac:dyDescent="0.3">
      <c r="A39">
        <v>10100501</v>
      </c>
      <c r="B39" t="s">
        <v>86</v>
      </c>
    </row>
    <row r="40" spans="1:2" ht="14.4" hidden="1" x14ac:dyDescent="0.3">
      <c r="A40">
        <v>10100601</v>
      </c>
      <c r="B40" t="s">
        <v>74</v>
      </c>
    </row>
    <row r="41" spans="1:2" ht="14.4" hidden="1" x14ac:dyDescent="0.3">
      <c r="A41">
        <v>10100602</v>
      </c>
      <c r="B41" t="s">
        <v>87</v>
      </c>
    </row>
    <row r="42" spans="1:2" ht="14.4" hidden="1" x14ac:dyDescent="0.3">
      <c r="A42">
        <v>10100701</v>
      </c>
      <c r="B42" t="s">
        <v>88</v>
      </c>
    </row>
    <row r="43" spans="1:2" ht="14.4" hidden="1" x14ac:dyDescent="0.3">
      <c r="A43">
        <v>10100702</v>
      </c>
      <c r="B43" t="s">
        <v>89</v>
      </c>
    </row>
    <row r="44" spans="1:2" ht="14.4" hidden="1" x14ac:dyDescent="0.3">
      <c r="A44">
        <v>10100703</v>
      </c>
      <c r="B44" t="s">
        <v>90</v>
      </c>
    </row>
    <row r="45" spans="1:2" ht="14.4" hidden="1" x14ac:dyDescent="0.3">
      <c r="A45">
        <v>10100818</v>
      </c>
      <c r="B45" t="s">
        <v>91</v>
      </c>
    </row>
    <row r="46" spans="1:2" ht="14.4" hidden="1" x14ac:dyDescent="0.3">
      <c r="A46">
        <v>10100901</v>
      </c>
      <c r="B46" t="s">
        <v>92</v>
      </c>
    </row>
    <row r="47" spans="1:2" ht="14.4" hidden="1" x14ac:dyDescent="0.3">
      <c r="A47">
        <v>10100902</v>
      </c>
      <c r="B47" t="s">
        <v>93</v>
      </c>
    </row>
    <row r="48" spans="1:2" ht="14.4" hidden="1" x14ac:dyDescent="0.3">
      <c r="A48">
        <v>10100903</v>
      </c>
      <c r="B48" t="s">
        <v>94</v>
      </c>
    </row>
    <row r="49" spans="1:2" ht="14.4" hidden="1" x14ac:dyDescent="0.3">
      <c r="A49">
        <v>10100908</v>
      </c>
      <c r="B49" t="s">
        <v>95</v>
      </c>
    </row>
    <row r="50" spans="1:2" ht="14.4" hidden="1" x14ac:dyDescent="0.3">
      <c r="A50">
        <v>10101201</v>
      </c>
      <c r="B50" t="s">
        <v>96</v>
      </c>
    </row>
    <row r="51" spans="1:2" ht="14.4" hidden="1" x14ac:dyDescent="0.3">
      <c r="A51">
        <v>10101304</v>
      </c>
      <c r="B51" t="s">
        <v>97</v>
      </c>
    </row>
    <row r="52" spans="1:2" ht="14.4" hidden="1" x14ac:dyDescent="0.3">
      <c r="A52">
        <v>10101307</v>
      </c>
      <c r="B52" t="s">
        <v>98</v>
      </c>
    </row>
    <row r="53" spans="1:2" ht="14.4" hidden="1" x14ac:dyDescent="0.3">
      <c r="A53">
        <v>10101401</v>
      </c>
      <c r="B53" t="s">
        <v>99</v>
      </c>
    </row>
    <row r="54" spans="1:2" ht="14.4" hidden="1" x14ac:dyDescent="0.3">
      <c r="A54">
        <v>10200101</v>
      </c>
    </row>
    <row r="55" spans="1:2" ht="14.4" hidden="1" x14ac:dyDescent="0.3">
      <c r="A55">
        <v>10200104</v>
      </c>
    </row>
    <row r="56" spans="1:2" ht="14.4" hidden="1" x14ac:dyDescent="0.3">
      <c r="A56">
        <v>10200107</v>
      </c>
    </row>
    <row r="57" spans="1:2" ht="14.4" hidden="1" x14ac:dyDescent="0.3">
      <c r="A57">
        <v>10200201</v>
      </c>
    </row>
    <row r="58" spans="1:2" ht="14.4" hidden="1" x14ac:dyDescent="0.3">
      <c r="A58">
        <v>10200202</v>
      </c>
    </row>
    <row r="59" spans="1:2" ht="14.4" hidden="1" x14ac:dyDescent="0.3">
      <c r="A59">
        <v>10200203</v>
      </c>
    </row>
    <row r="60" spans="1:2" ht="14.4" hidden="1" x14ac:dyDescent="0.3">
      <c r="A60">
        <v>10200204</v>
      </c>
    </row>
    <row r="61" spans="1:2" ht="14.4" hidden="1" x14ac:dyDescent="0.3">
      <c r="A61">
        <v>10200205</v>
      </c>
    </row>
    <row r="62" spans="1:2" ht="14.4" hidden="1" x14ac:dyDescent="0.3">
      <c r="A62">
        <v>10200206</v>
      </c>
    </row>
    <row r="63" spans="1:2" ht="14.4" hidden="1" x14ac:dyDescent="0.3">
      <c r="A63">
        <v>10200210</v>
      </c>
    </row>
    <row r="64" spans="1:2" ht="14.4" hidden="1" x14ac:dyDescent="0.3">
      <c r="A64">
        <v>10200212</v>
      </c>
    </row>
    <row r="65" spans="1:1" ht="14.4" hidden="1" x14ac:dyDescent="0.3">
      <c r="A65">
        <v>10200213</v>
      </c>
    </row>
    <row r="66" spans="1:1" ht="14.4" hidden="1" x14ac:dyDescent="0.3">
      <c r="A66">
        <v>10200217</v>
      </c>
    </row>
    <row r="67" spans="1:1" ht="14.4" hidden="1" x14ac:dyDescent="0.3">
      <c r="A67">
        <v>10200218</v>
      </c>
    </row>
    <row r="68" spans="1:1" ht="14.4" hidden="1" x14ac:dyDescent="0.3">
      <c r="A68">
        <v>10200219</v>
      </c>
    </row>
    <row r="69" spans="1:1" ht="14.4" hidden="1" x14ac:dyDescent="0.3">
      <c r="A69">
        <v>10200221</v>
      </c>
    </row>
    <row r="70" spans="1:1" ht="14.4" hidden="1" x14ac:dyDescent="0.3">
      <c r="A70">
        <v>10200222</v>
      </c>
    </row>
    <row r="71" spans="1:1" ht="14.4" hidden="1" x14ac:dyDescent="0.3">
      <c r="A71">
        <v>10200223</v>
      </c>
    </row>
    <row r="72" spans="1:1" ht="14.4" hidden="1" x14ac:dyDescent="0.3">
      <c r="A72">
        <v>10200224</v>
      </c>
    </row>
    <row r="73" spans="1:1" ht="14.4" hidden="1" x14ac:dyDescent="0.3">
      <c r="A73">
        <v>10200225</v>
      </c>
    </row>
    <row r="74" spans="1:1" ht="14.4" hidden="1" x14ac:dyDescent="0.3">
      <c r="A74">
        <v>10200226</v>
      </c>
    </row>
    <row r="75" spans="1:1" ht="14.4" hidden="1" x14ac:dyDescent="0.3">
      <c r="A75">
        <v>10200229</v>
      </c>
    </row>
    <row r="76" spans="1:1" ht="14.4" hidden="1" x14ac:dyDescent="0.3">
      <c r="A76">
        <v>10200401</v>
      </c>
    </row>
    <row r="77" spans="1:1" ht="14.4" hidden="1" x14ac:dyDescent="0.3">
      <c r="A77">
        <v>10200402</v>
      </c>
    </row>
    <row r="78" spans="1:1" ht="14.4" hidden="1" x14ac:dyDescent="0.3">
      <c r="A78">
        <v>10200403</v>
      </c>
    </row>
    <row r="79" spans="1:1" ht="14.4" hidden="1" x14ac:dyDescent="0.3">
      <c r="A79">
        <v>10200404</v>
      </c>
    </row>
    <row r="80" spans="1:1" ht="14.4" hidden="1" x14ac:dyDescent="0.3">
      <c r="A80">
        <v>10200405</v>
      </c>
    </row>
    <row r="81" spans="1:1" ht="14.4" hidden="1" x14ac:dyDescent="0.3">
      <c r="A81">
        <v>10200501</v>
      </c>
    </row>
    <row r="82" spans="1:1" ht="14.4" hidden="1" x14ac:dyDescent="0.3">
      <c r="A82">
        <v>10200502</v>
      </c>
    </row>
    <row r="83" spans="1:1" ht="14.4" hidden="1" x14ac:dyDescent="0.3">
      <c r="A83">
        <v>10200503</v>
      </c>
    </row>
    <row r="84" spans="1:1" ht="14.4" hidden="1" x14ac:dyDescent="0.3">
      <c r="A84">
        <v>10200504</v>
      </c>
    </row>
    <row r="85" spans="1:1" ht="14.4" hidden="1" x14ac:dyDescent="0.3">
      <c r="A85">
        <v>10200601</v>
      </c>
    </row>
    <row r="86" spans="1:1" ht="14.4" hidden="1" x14ac:dyDescent="0.3">
      <c r="A86">
        <v>10200602</v>
      </c>
    </row>
    <row r="87" spans="1:1" ht="14.4" hidden="1" x14ac:dyDescent="0.3">
      <c r="A87">
        <v>10200603</v>
      </c>
    </row>
    <row r="88" spans="1:1" ht="14.4" hidden="1" x14ac:dyDescent="0.3">
      <c r="A88">
        <v>10200604</v>
      </c>
    </row>
    <row r="89" spans="1:1" ht="14.4" hidden="1" x14ac:dyDescent="0.3">
      <c r="A89">
        <v>10200701</v>
      </c>
    </row>
    <row r="90" spans="1:1" ht="14.4" hidden="1" x14ac:dyDescent="0.3">
      <c r="A90">
        <v>10200704</v>
      </c>
    </row>
    <row r="91" spans="1:1" ht="14.4" hidden="1" x14ac:dyDescent="0.3">
      <c r="A91">
        <v>10200707</v>
      </c>
    </row>
    <row r="92" spans="1:1" ht="14.4" hidden="1" x14ac:dyDescent="0.3">
      <c r="A92">
        <v>10200710</v>
      </c>
    </row>
    <row r="93" spans="1:1" ht="14.4" hidden="1" x14ac:dyDescent="0.3">
      <c r="A93">
        <v>10200799</v>
      </c>
    </row>
    <row r="94" spans="1:1" ht="14.4" hidden="1" x14ac:dyDescent="0.3">
      <c r="A94">
        <v>10200802</v>
      </c>
    </row>
    <row r="95" spans="1:1" ht="14.4" hidden="1" x14ac:dyDescent="0.3">
      <c r="A95">
        <v>10200901</v>
      </c>
    </row>
    <row r="96" spans="1:1" ht="14.4" hidden="1" x14ac:dyDescent="0.3">
      <c r="A96">
        <v>10200902</v>
      </c>
    </row>
    <row r="97" spans="1:1" ht="14.4" hidden="1" x14ac:dyDescent="0.3">
      <c r="A97">
        <v>10200903</v>
      </c>
    </row>
    <row r="98" spans="1:1" ht="14.4" hidden="1" x14ac:dyDescent="0.3">
      <c r="A98">
        <v>10200904</v>
      </c>
    </row>
    <row r="99" spans="1:1" ht="14.4" hidden="1" x14ac:dyDescent="0.3">
      <c r="A99">
        <v>10200905</v>
      </c>
    </row>
    <row r="100" spans="1:1" ht="14.4" hidden="1" x14ac:dyDescent="0.3">
      <c r="A100">
        <v>10200906</v>
      </c>
    </row>
    <row r="101" spans="1:1" ht="14.4" hidden="1" x14ac:dyDescent="0.3">
      <c r="A101">
        <v>10201001</v>
      </c>
    </row>
    <row r="102" spans="1:1" ht="14.4" hidden="1" x14ac:dyDescent="0.3">
      <c r="A102">
        <v>10201002</v>
      </c>
    </row>
    <row r="103" spans="1:1" ht="14.4" hidden="1" x14ac:dyDescent="0.3">
      <c r="A103">
        <v>10201003</v>
      </c>
    </row>
    <row r="104" spans="1:1" ht="14.4" hidden="1" x14ac:dyDescent="0.3">
      <c r="A104">
        <v>10201201</v>
      </c>
    </row>
    <row r="105" spans="1:1" ht="14.4" hidden="1" x14ac:dyDescent="0.3">
      <c r="A105">
        <v>10201202</v>
      </c>
    </row>
    <row r="106" spans="1:1" ht="14.4" hidden="1" x14ac:dyDescent="0.3">
      <c r="A106">
        <v>10201302</v>
      </c>
    </row>
    <row r="107" spans="1:1" ht="14.4" hidden="1" x14ac:dyDescent="0.3">
      <c r="A107">
        <v>10201401</v>
      </c>
    </row>
    <row r="108" spans="1:1" ht="14.4" hidden="1" x14ac:dyDescent="0.3">
      <c r="A108">
        <v>20100101</v>
      </c>
    </row>
    <row r="109" spans="1:1" ht="14.4" hidden="1" x14ac:dyDescent="0.3">
      <c r="A109">
        <v>20100107</v>
      </c>
    </row>
    <row r="110" spans="1:1" ht="14.4" hidden="1" x14ac:dyDescent="0.3">
      <c r="A110">
        <v>20100108</v>
      </c>
    </row>
    <row r="111" spans="1:1" ht="14.4" hidden="1" x14ac:dyDescent="0.3">
      <c r="A111">
        <v>20100109</v>
      </c>
    </row>
    <row r="112" spans="1:1" ht="14.4" hidden="1" x14ac:dyDescent="0.3">
      <c r="A112">
        <v>20100201</v>
      </c>
    </row>
    <row r="113" spans="1:1" ht="14.4" hidden="1" x14ac:dyDescent="0.3">
      <c r="A113">
        <v>20100208</v>
      </c>
    </row>
    <row r="114" spans="1:1" ht="14.4" hidden="1" x14ac:dyDescent="0.3">
      <c r="A114">
        <v>20100209</v>
      </c>
    </row>
    <row r="115" spans="1:1" ht="14.4" hidden="1" x14ac:dyDescent="0.3">
      <c r="A115">
        <v>20100307</v>
      </c>
    </row>
    <row r="116" spans="1:1" ht="14.4" hidden="1" x14ac:dyDescent="0.3">
      <c r="A116">
        <v>20200101</v>
      </c>
    </row>
    <row r="117" spans="1:1" ht="14.4" hidden="1" x14ac:dyDescent="0.3">
      <c r="A117">
        <v>20200102</v>
      </c>
    </row>
    <row r="118" spans="1:1" ht="14.4" hidden="1" x14ac:dyDescent="0.3">
      <c r="A118">
        <v>20200108</v>
      </c>
    </row>
    <row r="119" spans="1:1" ht="14.4" hidden="1" x14ac:dyDescent="0.3">
      <c r="A119">
        <v>20200109</v>
      </c>
    </row>
    <row r="120" spans="1:1" ht="14.4" hidden="1" x14ac:dyDescent="0.3">
      <c r="A120">
        <v>20200201</v>
      </c>
    </row>
    <row r="121" spans="1:1" ht="14.4" hidden="1" x14ac:dyDescent="0.3">
      <c r="A121">
        <v>20200202</v>
      </c>
    </row>
    <row r="122" spans="1:1" ht="14.4" hidden="1" x14ac:dyDescent="0.3">
      <c r="A122">
        <v>20200203</v>
      </c>
    </row>
    <row r="123" spans="1:1" ht="14.4" hidden="1" x14ac:dyDescent="0.3">
      <c r="A123">
        <v>20200208</v>
      </c>
    </row>
    <row r="124" spans="1:1" ht="14.4" hidden="1" x14ac:dyDescent="0.3">
      <c r="A124">
        <v>20200209</v>
      </c>
    </row>
    <row r="125" spans="1:1" ht="14.4" hidden="1" x14ac:dyDescent="0.3">
      <c r="A125">
        <v>20200252</v>
      </c>
    </row>
    <row r="126" spans="1:1" ht="14.4" hidden="1" x14ac:dyDescent="0.3">
      <c r="A126">
        <v>20200253</v>
      </c>
    </row>
    <row r="127" spans="1:1" ht="14.4" hidden="1" x14ac:dyDescent="0.3">
      <c r="A127">
        <v>20200254</v>
      </c>
    </row>
    <row r="128" spans="1:1" ht="14.4" hidden="1" x14ac:dyDescent="0.3">
      <c r="A128">
        <v>20200301</v>
      </c>
    </row>
    <row r="129" spans="1:8" ht="14.4" hidden="1" x14ac:dyDescent="0.3">
      <c r="A129">
        <v>20200401</v>
      </c>
    </row>
    <row r="130" spans="1:8" ht="14.4" hidden="1" x14ac:dyDescent="0.3">
      <c r="A130">
        <v>20200402</v>
      </c>
    </row>
    <row r="131" spans="1:8" ht="14.4" hidden="1" x14ac:dyDescent="0.3">
      <c r="A131">
        <v>20200501</v>
      </c>
    </row>
    <row r="132" spans="1:8" ht="14.4" hidden="1" x14ac:dyDescent="0.3">
      <c r="A132">
        <v>20200902</v>
      </c>
    </row>
    <row r="133" spans="1:8" ht="14.4" hidden="1" x14ac:dyDescent="0.3">
      <c r="A133">
        <v>20300101</v>
      </c>
    </row>
    <row r="134" spans="1:8" ht="14.4" hidden="1" x14ac:dyDescent="0.3">
      <c r="A134">
        <v>20300201</v>
      </c>
    </row>
    <row r="135" spans="1:8" ht="14.4" hidden="1" x14ac:dyDescent="0.3">
      <c r="A135">
        <v>20300301</v>
      </c>
    </row>
    <row r="136" spans="1:8" ht="14.4" hidden="1" x14ac:dyDescent="0.3">
      <c r="A136">
        <v>30600301</v>
      </c>
    </row>
    <row r="137" spans="1:8" ht="14.4" hidden="1" x14ac:dyDescent="0.3">
      <c r="A137">
        <v>30600401</v>
      </c>
    </row>
    <row r="138" spans="1:8" ht="14.4" hidden="1" x14ac:dyDescent="0.3">
      <c r="A138">
        <v>30601201</v>
      </c>
    </row>
    <row r="139" spans="1:8" ht="14.4" hidden="1" x14ac:dyDescent="0.3">
      <c r="A139">
        <v>30602401</v>
      </c>
    </row>
    <row r="140" spans="1:8" ht="14.4" hidden="1" x14ac:dyDescent="0.3">
      <c r="A140">
        <v>30700104</v>
      </c>
    </row>
    <row r="141" spans="1:8" ht="14.4" hidden="1" x14ac:dyDescent="0.3">
      <c r="A141">
        <v>30700105</v>
      </c>
    </row>
    <row r="142" spans="1:8" ht="14.4" hidden="1" x14ac:dyDescent="0.3">
      <c r="A142">
        <v>30700106</v>
      </c>
    </row>
    <row r="143" spans="1:8" ht="14.4" thickBot="1" x14ac:dyDescent="0.3"/>
    <row r="144" spans="1:8" ht="16.2" thickBot="1" x14ac:dyDescent="0.3">
      <c r="B144" s="234" t="s">
        <v>136</v>
      </c>
      <c r="C144" s="235"/>
      <c r="D144" s="236"/>
      <c r="E144" s="25"/>
      <c r="F144" s="25"/>
      <c r="G144" s="25"/>
      <c r="H144" s="23"/>
    </row>
    <row r="145" spans="2:7" x14ac:dyDescent="0.25">
      <c r="B145" s="26"/>
    </row>
    <row r="146" spans="2:7" ht="38.25" customHeight="1" x14ac:dyDescent="0.25">
      <c r="B146" s="27" t="s">
        <v>61</v>
      </c>
      <c r="C146" s="237" t="s">
        <v>293</v>
      </c>
      <c r="D146" s="238"/>
    </row>
    <row r="147" spans="2:7" ht="26.4" x14ac:dyDescent="0.25">
      <c r="B147" s="27" t="s">
        <v>62</v>
      </c>
      <c r="C147" s="229" t="s">
        <v>294</v>
      </c>
      <c r="D147" s="230"/>
    </row>
    <row r="148" spans="2:7" x14ac:dyDescent="0.25">
      <c r="B148" s="206" t="s">
        <v>63</v>
      </c>
      <c r="C148" s="28" t="s">
        <v>64</v>
      </c>
      <c r="D148" s="29" t="s">
        <v>195</v>
      </c>
    </row>
    <row r="149" spans="2:7" x14ac:dyDescent="0.25">
      <c r="B149" s="206"/>
      <c r="C149" s="28" t="s">
        <v>65</v>
      </c>
      <c r="D149" s="29" t="s">
        <v>286</v>
      </c>
    </row>
    <row r="150" spans="2:7" x14ac:dyDescent="0.25">
      <c r="B150" s="206"/>
      <c r="C150" s="28" t="s">
        <v>66</v>
      </c>
      <c r="D150" s="29" t="s">
        <v>287</v>
      </c>
    </row>
    <row r="151" spans="2:7" x14ac:dyDescent="0.25">
      <c r="B151" s="206"/>
      <c r="C151" s="28" t="s">
        <v>67</v>
      </c>
      <c r="D151" s="29" t="s">
        <v>288</v>
      </c>
    </row>
    <row r="152" spans="2:7" x14ac:dyDescent="0.25">
      <c r="B152" s="206"/>
      <c r="C152" s="28" t="s">
        <v>68</v>
      </c>
      <c r="D152" s="29" t="s">
        <v>289</v>
      </c>
    </row>
    <row r="153" spans="2:7" x14ac:dyDescent="0.25">
      <c r="B153" s="206"/>
      <c r="C153" s="28" t="s">
        <v>69</v>
      </c>
      <c r="D153" s="29" t="s">
        <v>195</v>
      </c>
    </row>
    <row r="154" spans="2:7" ht="26.4" x14ac:dyDescent="0.25">
      <c r="B154" s="27" t="s">
        <v>70</v>
      </c>
      <c r="C154" s="229" t="s">
        <v>298</v>
      </c>
      <c r="D154" s="230"/>
    </row>
    <row r="155" spans="2:7" ht="26.4" x14ac:dyDescent="0.25">
      <c r="B155" s="30" t="s">
        <v>71</v>
      </c>
      <c r="C155" s="229" t="s">
        <v>299</v>
      </c>
      <c r="D155" s="230"/>
    </row>
    <row r="156" spans="2:7" x14ac:dyDescent="0.25">
      <c r="B156" s="43" t="s">
        <v>72</v>
      </c>
      <c r="C156" s="229">
        <v>10200601</v>
      </c>
      <c r="D156" s="230"/>
    </row>
    <row r="157" spans="2:7" x14ac:dyDescent="0.25">
      <c r="B157" s="31" t="s">
        <v>73</v>
      </c>
      <c r="C157" s="222"/>
      <c r="D157" s="222"/>
    </row>
    <row r="158" spans="2:7" x14ac:dyDescent="0.25">
      <c r="B158" s="32"/>
      <c r="C158" s="32"/>
      <c r="D158" s="32"/>
    </row>
    <row r="159" spans="2:7" ht="14.4" x14ac:dyDescent="0.25">
      <c r="B159" s="223"/>
      <c r="C159" s="223"/>
      <c r="D159" s="223"/>
      <c r="E159" s="33" t="s">
        <v>49</v>
      </c>
      <c r="F159" s="33" t="s">
        <v>1</v>
      </c>
      <c r="G159" s="33" t="s">
        <v>2</v>
      </c>
    </row>
    <row r="160" spans="2:7" x14ac:dyDescent="0.25">
      <c r="B160" s="206" t="s">
        <v>76</v>
      </c>
      <c r="C160" s="206"/>
      <c r="D160" s="206"/>
      <c r="E160" s="35" t="str">
        <f>+VLOOKUP(C156,'[3]Hoja1 (2)'!$A$1:$G$113,4,0)</f>
        <v>0.00226*GNAT</v>
      </c>
      <c r="F160" s="35" t="str">
        <f>+VLOOKUP(C156,'[3]Hoja1 (2)'!$A$1:$G$113,2,0)</f>
        <v>0.00028*GNAT</v>
      </c>
      <c r="G160" s="35" t="str">
        <f>+VLOOKUP(C156,'[3]Hoja1 (2)'!$A$1:$G$113,3,0)</f>
        <v>2.69*GNAT</v>
      </c>
    </row>
    <row r="161" spans="2:8" ht="14.25" customHeight="1" x14ac:dyDescent="0.25">
      <c r="B161" s="224" t="s">
        <v>77</v>
      </c>
      <c r="C161" s="225"/>
      <c r="D161" s="226"/>
      <c r="E161" s="35" t="e">
        <f>+VLOOKUP(C157,[4]Hoja1!$B$1:$F$24,3,0)</f>
        <v>#N/A</v>
      </c>
      <c r="F161" s="35" t="e">
        <f>+VLOOKUP(C157,[4]Hoja1!$B$1:$F$24,4,0)</f>
        <v>#N/A</v>
      </c>
      <c r="G161" s="35" t="e">
        <f>+VLOOKUP(C157,[4]Hoja1!$B$1:$F$24,5,0)</f>
        <v>#N/A</v>
      </c>
    </row>
    <row r="163" spans="2:8" ht="14.4" thickBot="1" x14ac:dyDescent="0.3"/>
    <row r="164" spans="2:8" ht="16.2" thickBot="1" x14ac:dyDescent="0.3">
      <c r="B164" s="234" t="s">
        <v>143</v>
      </c>
      <c r="C164" s="235"/>
      <c r="D164" s="236"/>
      <c r="E164" s="25"/>
      <c r="F164" s="25"/>
      <c r="G164" s="25"/>
      <c r="H164" s="23"/>
    </row>
    <row r="165" spans="2:8" x14ac:dyDescent="0.25">
      <c r="B165" s="26"/>
    </row>
    <row r="166" spans="2:8" ht="38.25" customHeight="1" x14ac:dyDescent="0.25">
      <c r="B166" s="27" t="s">
        <v>61</v>
      </c>
      <c r="C166" s="227" t="s">
        <v>300</v>
      </c>
      <c r="D166" s="228"/>
    </row>
    <row r="167" spans="2:8" ht="26.4" x14ac:dyDescent="0.25">
      <c r="B167" s="27" t="s">
        <v>62</v>
      </c>
      <c r="C167" s="229" t="s">
        <v>294</v>
      </c>
      <c r="D167" s="230"/>
    </row>
    <row r="168" spans="2:8" x14ac:dyDescent="0.25">
      <c r="B168" s="206" t="s">
        <v>63</v>
      </c>
      <c r="C168" s="28" t="s">
        <v>64</v>
      </c>
      <c r="D168" s="64" t="s">
        <v>195</v>
      </c>
    </row>
    <row r="169" spans="2:8" x14ac:dyDescent="0.25">
      <c r="B169" s="206"/>
      <c r="C169" s="28" t="s">
        <v>65</v>
      </c>
      <c r="D169" s="64"/>
    </row>
    <row r="170" spans="2:8" x14ac:dyDescent="0.25">
      <c r="B170" s="206"/>
      <c r="C170" s="28" t="s">
        <v>66</v>
      </c>
      <c r="D170" s="64"/>
    </row>
    <row r="171" spans="2:8" x14ac:dyDescent="0.25">
      <c r="B171" s="206"/>
      <c r="C171" s="28" t="s">
        <v>67</v>
      </c>
      <c r="D171" s="64"/>
    </row>
    <row r="172" spans="2:8" x14ac:dyDescent="0.25">
      <c r="B172" s="206"/>
      <c r="C172" s="28" t="s">
        <v>68</v>
      </c>
      <c r="D172" s="64"/>
    </row>
    <row r="173" spans="2:8" x14ac:dyDescent="0.25">
      <c r="B173" s="206"/>
      <c r="C173" s="28" t="s">
        <v>69</v>
      </c>
      <c r="D173" s="64"/>
    </row>
    <row r="174" spans="2:8" ht="26.4" x14ac:dyDescent="0.25">
      <c r="B174" s="27" t="s">
        <v>70</v>
      </c>
      <c r="C174" s="231" t="s">
        <v>301</v>
      </c>
      <c r="D174" s="232"/>
    </row>
    <row r="175" spans="2:8" ht="26.4" x14ac:dyDescent="0.25">
      <c r="B175" s="30" t="s">
        <v>71</v>
      </c>
      <c r="C175" s="229"/>
      <c r="D175" s="230"/>
    </row>
    <row r="176" spans="2:8" x14ac:dyDescent="0.25">
      <c r="B176" s="43" t="s">
        <v>72</v>
      </c>
      <c r="C176" s="233">
        <v>20100201</v>
      </c>
      <c r="D176" s="232"/>
    </row>
    <row r="177" spans="2:5" x14ac:dyDescent="0.25">
      <c r="B177" s="31" t="s">
        <v>73</v>
      </c>
      <c r="C177" s="222"/>
      <c r="D177" s="222"/>
    </row>
    <row r="178" spans="2:5" x14ac:dyDescent="0.25">
      <c r="B178" s="32"/>
      <c r="C178" s="32"/>
      <c r="D178" s="32"/>
    </row>
    <row r="179" spans="2:5" ht="14.4" x14ac:dyDescent="0.25">
      <c r="B179" s="223"/>
      <c r="C179" s="223"/>
      <c r="D179" s="223"/>
      <c r="E179" s="33" t="s">
        <v>2</v>
      </c>
    </row>
    <row r="180" spans="2:5" x14ac:dyDescent="0.25">
      <c r="B180" s="206" t="s">
        <v>76</v>
      </c>
      <c r="C180" s="206"/>
      <c r="D180" s="206"/>
      <c r="E180" s="35" t="str">
        <f>+VLOOKUP(C176,'[3]Hoja1 (2)'!$A$1:$G$113,3,0)</f>
        <v>2.697*GNAT</v>
      </c>
    </row>
    <row r="181" spans="2:5" ht="14.25" customHeight="1" x14ac:dyDescent="0.25">
      <c r="B181" s="224" t="s">
        <v>77</v>
      </c>
      <c r="C181" s="225"/>
      <c r="D181" s="226"/>
      <c r="E181" s="35" t="e">
        <f>+VLOOKUP(C177,[4]Hoja1!$B$1:$F$24,5,0)</f>
        <v>#N/A</v>
      </c>
    </row>
  </sheetData>
  <mergeCells count="34">
    <mergeCell ref="B26:D26"/>
    <mergeCell ref="B7:C7"/>
    <mergeCell ref="B9:D9"/>
    <mergeCell ref="C11:D11"/>
    <mergeCell ref="C12:D12"/>
    <mergeCell ref="B13:B18"/>
    <mergeCell ref="C19:D19"/>
    <mergeCell ref="C20:D20"/>
    <mergeCell ref="C21:D21"/>
    <mergeCell ref="C22:D22"/>
    <mergeCell ref="B24:D24"/>
    <mergeCell ref="B25:D25"/>
    <mergeCell ref="B164:D164"/>
    <mergeCell ref="B144:D144"/>
    <mergeCell ref="C146:D146"/>
    <mergeCell ref="C147:D147"/>
    <mergeCell ref="B148:B153"/>
    <mergeCell ref="C154:D154"/>
    <mergeCell ref="C155:D155"/>
    <mergeCell ref="C156:D156"/>
    <mergeCell ref="C157:D157"/>
    <mergeCell ref="B159:D159"/>
    <mergeCell ref="B160:D160"/>
    <mergeCell ref="B161:D161"/>
    <mergeCell ref="C177:D177"/>
    <mergeCell ref="B179:D179"/>
    <mergeCell ref="B180:D180"/>
    <mergeCell ref="B181:D181"/>
    <mergeCell ref="C166:D166"/>
    <mergeCell ref="C167:D167"/>
    <mergeCell ref="B168:B173"/>
    <mergeCell ref="C174:D174"/>
    <mergeCell ref="C175:D175"/>
    <mergeCell ref="C176:D176"/>
  </mergeCells>
  <dataValidations count="2">
    <dataValidation type="list" allowBlank="1" showInputMessage="1" showErrorMessage="1" sqref="C21:D21 C156:D156 C176:D176">
      <formula1>$A$31:$A$142</formula1>
    </dataValidation>
    <dataValidation type="list" allowBlank="1" showInputMessage="1" showErrorMessage="1" sqref="C22 C157 C177">
      <formula1>$B$31:$B$53</formula1>
    </dataValidation>
  </dataValidations>
  <pageMargins left="0.7" right="0.7" top="0.75" bottom="0.75" header="0.3" footer="0.3"/>
  <pageSetup scale="48"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Q9zhgDuVJJhE2C0GGqS3LM5y4PU4LLzfqw98Sg1lVcE=</DigestValue>
    </Reference>
    <Reference Type="http://www.w3.org/2000/09/xmldsig#Object" URI="#idOfficeObject">
      <DigestMethod Algorithm="http://www.w3.org/2001/04/xmlenc#sha256"/>
      <DigestValue>omMsmYL0jcicENDWLqasvuIDBtzont/A6wmrD+9leHc=</DigestValue>
    </Reference>
    <Reference Type="http://uri.etsi.org/01903#SignedProperties" URI="#idSignedProperties">
      <Transforms>
        <Transform Algorithm="http://www.w3.org/TR/2001/REC-xml-c14n-20010315"/>
      </Transforms>
      <DigestMethod Algorithm="http://www.w3.org/2001/04/xmlenc#sha256"/>
      <DigestValue>FTG4OzKh2SsGH5ywSpMIsHWV2mzOA25cWI5YHQGPb5Q=</DigestValue>
    </Reference>
    <Reference Type="http://www.w3.org/2000/09/xmldsig#Object" URI="#idValidSigLnImg">
      <DigestMethod Algorithm="http://www.w3.org/2001/04/xmlenc#sha256"/>
      <DigestValue>rSynka5FhIoJ+gOOaISPNRnN3AJ95W4yb2LLI5w424I=</DigestValue>
    </Reference>
    <Reference Type="http://www.w3.org/2000/09/xmldsig#Object" URI="#idInvalidSigLnImg">
      <DigestMethod Algorithm="http://www.w3.org/2001/04/xmlenc#sha256"/>
      <DigestValue>ooZE4Ar8lEfcZHz1IwZcP+s9eiKWeMeOSrpJH8MVgAI=</DigestValue>
    </Reference>
  </SignedInfo>
  <SignatureValue>VtmR45Zw6ZKroJD3+1KswaOhVMnhTvHA6psC3b3vls+QpVGrCynATjdUkTC8LW8Tn66dL9F/7Eeu
eGlEKt7T8C2gLPgZwWCSllg7tuw2XJxPbcGpKIOfMNNbSZ+9zpfzN4CXeAlLcLvLs4PbUyFE9Ph4
Dq2W0uJTAQf+tg3b5yXxN9hnn/G1OAnBODiQrhp1Pbyxfs3h4pgETrvSLereNtu/wpLaOT/jc3/L
PUvuBR7j+Ppt6YI6hASPD9jEo19FKVZQm5Y/CRRPL8+ZUrVjjDemLBA+3GfQ6SvNeAAgOypfZQrm
YaH7mzfRiv+56W3UEsyEct8GLDk786cQeUwj1w==</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8gGg0JhMOZJYXnKipFyr9KcujkjwrcaFEArk/Fgo0WA=</DigestValue>
      </Reference>
      <Reference URI="/xl/calcChain.xml?ContentType=application/vnd.openxmlformats-officedocument.spreadsheetml.calcChain+xml">
        <DigestMethod Algorithm="http://www.w3.org/2001/04/xmlenc#sha256"/>
        <DigestValue>sn2Zje1x9lnf6Wqq6MH+ns0AfXpVGHWCD3/A+/KZWJw=</DigestValue>
      </Reference>
      <Reference URI="/xl/comments1.xml?ContentType=application/vnd.openxmlformats-officedocument.spreadsheetml.comments+xml">
        <DigestMethod Algorithm="http://www.w3.org/2001/04/xmlenc#sha256"/>
        <DigestValue>E9ml7Z0a7EkQIbFSOUs/D9AL9flLl5AJ+WxkeygOktU=</DigestValue>
      </Reference>
      <Reference URI="/xl/comments2.xml?ContentType=application/vnd.openxmlformats-officedocument.spreadsheetml.comments+xml">
        <DigestMethod Algorithm="http://www.w3.org/2001/04/xmlenc#sha256"/>
        <DigestValue>36huaBmXaT7PYhvrpZVBUO/DFSvBs/G2k4MNcIT1Bo0=</DigestValue>
      </Reference>
      <Reference URI="/xl/comments3.xml?ContentType=application/vnd.openxmlformats-officedocument.spreadsheetml.comments+xml">
        <DigestMethod Algorithm="http://www.w3.org/2001/04/xmlenc#sha256"/>
        <DigestValue>11i2Fbw0iq0rOi6o0qBwZuGn1FqciVK0q7fk4J4FJQY=</DigestValue>
      </Reference>
      <Reference URI="/xl/comments4.xml?ContentType=application/vnd.openxmlformats-officedocument.spreadsheetml.comments+xml">
        <DigestMethod Algorithm="http://www.w3.org/2001/04/xmlenc#sha256"/>
        <DigestValue>JhHR0bkyiEV7uihXLs4HNZNkw99Ene6pV3gNvFOEq9k=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j79VH7ko70R7pttbrbb54NwBUX8PiGH2zPclev8hocs=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QBGRECwR0XOmOfLaC+mT0g4rVxEIMgWxf6UbzIzBS2M=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bZ314xVtHRu/d2Ile36QUw46FB5AZrPIrhkT6rU2gw8=</DigestValue>
      </Reference>
      <Reference URI="/xl/drawings/drawing2.xml?ContentType=application/vnd.openxmlformats-officedocument.drawing+xml">
        <DigestMethod Algorithm="http://www.w3.org/2001/04/xmlenc#sha256"/>
        <DigestValue>Uco5BsbkpTPjDCFwRL6tTrhJDTKKNfYV21Krdsy7uHo=</DigestValue>
      </Reference>
      <Reference URI="/xl/drawings/drawing3.xml?ContentType=application/vnd.openxmlformats-officedocument.drawing+xml">
        <DigestMethod Algorithm="http://www.w3.org/2001/04/xmlenc#sha256"/>
        <DigestValue>af9gkEeD8+QtiCjOF6L7JKewdvmbFWhkHRuYo4wqQSk=</DigestValue>
      </Reference>
      <Reference URI="/xl/drawings/drawing4.xml?ContentType=application/vnd.openxmlformats-officedocument.drawing+xml">
        <DigestMethod Algorithm="http://www.w3.org/2001/04/xmlenc#sha256"/>
        <DigestValue>r5K6Prrn4159QmmvLWhw+4Y6yZrZQVmA+vl6cSBsu2c=</DigestValue>
      </Reference>
      <Reference URI="/xl/drawings/drawing5.xml?ContentType=application/vnd.openxmlformats-officedocument.drawing+xml">
        <DigestMethod Algorithm="http://www.w3.org/2001/04/xmlenc#sha256"/>
        <DigestValue>9/Ipo0N/KzwORwLHF7149HK4FE+B3am3JATRHNC0VY8=</DigestValue>
      </Reference>
      <Reference URI="/xl/drawings/vmlDrawing1.vml?ContentType=application/vnd.openxmlformats-officedocument.vmlDrawing">
        <DigestMethod Algorithm="http://www.w3.org/2001/04/xmlenc#sha256"/>
        <DigestValue>uuUpSDShyvE4eut+Pq6UVPsw70QtSOzCLeIRnzNNKWA=</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M4notdx/amb+Bv8KevzUBLjlcYO0MIbzgFn2BgXtJCU=</DigestValue>
      </Reference>
      <Reference URI="/xl/drawings/vmlDrawing4.vml?ContentType=application/vnd.openxmlformats-officedocument.vmlDrawing">
        <DigestMethod Algorithm="http://www.w3.org/2001/04/xmlenc#sha256"/>
        <DigestValue>zeCzpnPT0QBPhrwYu41mQAildu9uO50mVUDwSM7dbvc=</DigestValue>
      </Reference>
      <Reference URI="/xl/drawings/vmlDrawing5.vml?ContentType=application/vnd.openxmlformats-officedocument.vmlDrawing">
        <DigestMethod Algorithm="http://www.w3.org/2001/04/xmlenc#sha256"/>
        <DigestValue>s/wFPMAS2Q1zwFjab0GLRGeXm30KEhhMc9cad1kMOF8=</DigestValue>
      </Reference>
      <Reference URI="/xl/drawings/vmlDrawing6.vml?ContentType=application/vnd.openxmlformats-officedocument.vmlDrawing">
        <DigestMethod Algorithm="http://www.w3.org/2001/04/xmlenc#sha256"/>
        <DigestValue>lQeHRe2hSyXgs+LlbLz1i3xfOc9jom9ruJPsfED9XSw=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TKiwvdtJeP2CJr3QuCo8iR2nv0S2ZWObZiv/miCkKA0=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externalLinks/externalLink2.xml?ContentType=application/vnd.openxmlformats-officedocument.spreadsheetml.externalLink+xml">
        <DigestMethod Algorithm="http://www.w3.org/2001/04/xmlenc#sha256"/>
        <DigestValue>eFyJwgai2tFsR08M5dM30y1tvrK2CHAdJntjL7zm8Gs=</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uRCBsauwOVP3SrV1hDjECh94cRfniNJiIOV8ckHEjtY=</DigestValue>
      </Reference>
      <Reference URI="/xl/media/image10.jpeg?ContentType=image/jpeg">
        <DigestMethod Algorithm="http://www.w3.org/2001/04/xmlenc#sha256"/>
        <DigestValue>zVLprMLcb/Dcw3nAUMbNrOzegP9oa9FEhWX7V3bfkT0=</DigestValue>
      </Reference>
      <Reference URI="/xl/media/image11.jpeg?ContentType=image/jpeg">
        <DigestMethod Algorithm="http://www.w3.org/2001/04/xmlenc#sha256"/>
        <DigestValue>DB3UMUqf+vJ3jzq/tlXGYpUnuliBaycywNCfCq9IDIM=</DigestValue>
      </Reference>
      <Reference URI="/xl/media/image12.jpeg?ContentType=image/jpeg">
        <DigestMethod Algorithm="http://www.w3.org/2001/04/xmlenc#sha256"/>
        <DigestValue>lr0vSlYGnDwddrXf5vbAkn+Q+u4C7SVl8VCQ/7hbG3c=</DigestValue>
      </Reference>
      <Reference URI="/xl/media/image2.emf?ContentType=image/x-emf">
        <DigestMethod Algorithm="http://www.w3.org/2001/04/xmlenc#sha256"/>
        <DigestValue>ot2Op74oA+8rj0pA9+mT+dGwXXxO2j7n/LTy1xeqxOo=</DigestValue>
      </Reference>
      <Reference URI="/xl/media/image3.emf?ContentType=image/x-emf">
        <DigestMethod Algorithm="http://www.w3.org/2001/04/xmlenc#sha256"/>
        <DigestValue>qdoRaOl8mSvjQmaz76RX9cP8dVTE/K1vzG9qpnJMZ3I=</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38d0PvsmMw7iqg+lPSVElAb8LL9PBFC/XsAJhazhs48=</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0iyZgaoGx736vjdLZXMpeJ2NhW123+Z87g+lVqyfhXA=</DigestValue>
      </Reference>
      <Reference URI="/xl/printerSettings/printerSettings4.bin?ContentType=application/vnd.openxmlformats-officedocument.spreadsheetml.printerSettings">
        <DigestMethod Algorithm="http://www.w3.org/2001/04/xmlenc#sha256"/>
        <DigestValue>0iyZgaoGx736vjdLZXMpeJ2NhW123+Z87g+lVqyfhXA=</DigestValue>
      </Reference>
      <Reference URI="/xl/printerSettings/printerSettings5.bin?ContentType=application/vnd.openxmlformats-officedocument.spreadsheetml.printerSettings">
        <DigestMethod Algorithm="http://www.w3.org/2001/04/xmlenc#sha256"/>
        <DigestValue>0iyZgaoGx736vjdLZXMpeJ2NhW123+Z87g+lVqyfhXA=</DigestValue>
      </Reference>
      <Reference URI="/xl/printerSettings/printerSettings6.bin?ContentType=application/vnd.openxmlformats-officedocument.spreadsheetml.printerSettings">
        <DigestMethod Algorithm="http://www.w3.org/2001/04/xmlenc#sha256"/>
        <DigestValue>0iyZgaoGx736vjdLZXMpeJ2NhW123+Z87g+lVqyfhXA=</DigestValue>
      </Reference>
      <Reference URI="/xl/sharedStrings.xml?ContentType=application/vnd.openxmlformats-officedocument.spreadsheetml.sharedStrings+xml">
        <DigestMethod Algorithm="http://www.w3.org/2001/04/xmlenc#sha256"/>
        <DigestValue>b3aH5DvQjC4yhluTTHvcRlYe19zo5JTY0knWi/s7+8A=</DigestValue>
      </Reference>
      <Reference URI="/xl/styles.xml?ContentType=application/vnd.openxmlformats-officedocument.spreadsheetml.styles+xml">
        <DigestMethod Algorithm="http://www.w3.org/2001/04/xmlenc#sha256"/>
        <DigestValue>G3HWGkwZJu+SmZtF51a4uDWbFekrxCNvQkU+kR0cvjg=</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JejlvKSbtTdncVSNCjMD4MonHA5xOkL4TR4QfATTMtU=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189aGf7ALoRvlbmbWaK5OJ9l6ep3T49rmFS6gNi9izA=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K9xoeUJ7wzHgxYnnynlLQWij5osGgp8OPRUAZXaDvaU=</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gC0hubfkmFOibMUlsDgoKPRu5ElCExc+dZ4Hfu/Qd6Q=</DigestValue>
      </Reference>
      <Reference URI="/xl/worksheets/sheet1.xml?ContentType=application/vnd.openxmlformats-officedocument.spreadsheetml.worksheet+xml">
        <DigestMethod Algorithm="http://www.w3.org/2001/04/xmlenc#sha256"/>
        <DigestValue>2NwfAXNAdD4o4pA3r7xUPdT6kGNJ7lfHmmTWKqGCnY8=</DigestValue>
      </Reference>
      <Reference URI="/xl/worksheets/sheet2.xml?ContentType=application/vnd.openxmlformats-officedocument.spreadsheetml.worksheet+xml">
        <DigestMethod Algorithm="http://www.w3.org/2001/04/xmlenc#sha256"/>
        <DigestValue>ahGfnPWyokSEon62PUWfTMC0o83CI1bk8v6HhPD56hE=</DigestValue>
      </Reference>
      <Reference URI="/xl/worksheets/sheet3.xml?ContentType=application/vnd.openxmlformats-officedocument.spreadsheetml.worksheet+xml">
        <DigestMethod Algorithm="http://www.w3.org/2001/04/xmlenc#sha256"/>
        <DigestValue>m82c9WbaeCC3vmrpT851tSNS9yPhxnaLm/OVGnDy2PE=</DigestValue>
      </Reference>
      <Reference URI="/xl/worksheets/sheet4.xml?ContentType=application/vnd.openxmlformats-officedocument.spreadsheetml.worksheet+xml">
        <DigestMethod Algorithm="http://www.w3.org/2001/04/xmlenc#sha256"/>
        <DigestValue>88QgX+lwI3McAGfM2IPk/4FQW7rqUvi0QoBIQRp72XA=</DigestValue>
      </Reference>
      <Reference URI="/xl/worksheets/sheet5.xml?ContentType=application/vnd.openxmlformats-officedocument.spreadsheetml.worksheet+xml">
        <DigestMethod Algorithm="http://www.w3.org/2001/04/xmlenc#sha256"/>
        <DigestValue>EmsUvM/3U3KlTvLseCeVBNkHqQ4jpa5gr/iBsOntpvo=</DigestValue>
      </Reference>
      <Reference URI="/xl/worksheets/sheet6.xml?ContentType=application/vnd.openxmlformats-officedocument.spreadsheetml.worksheet+xml">
        <DigestMethod Algorithm="http://www.w3.org/2001/04/xmlenc#sha256"/>
        <DigestValue>lggcP+QI6tLOfWlZZ/LTeCWi+mfW2Abir5AfjaSTsek=</DigestValue>
      </Reference>
    </Manifest>
    <SignatureProperties>
      <SignatureProperty Id="idSignatureTime" Target="#idPackageSignature">
        <mdssi:SignatureTime xmlns:mdssi="http://schemas.openxmlformats.org/package/2006/digital-signature">
          <mdssi:Format>YYYY-MM-DDThh:mm:ssTZD</mdssi:Format>
          <mdssi:Value>2017-01-18T17:15:11Z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D////////////////////////////////////g////////////////////////////////////4P///////////////////////////////////+D////////////////////////////////////g////////////////////////////////////4P///////////////////////////////////+D////////////////////////////////////g////////////////////////////////////4P///////////////////////////////////+D////////////////////////////////////g////////////////////////////////////4P///////////////////////////////////+D////////////////////////////////////g////////////////////////////////////4P///////////////////////////////////+D////////////////////////////////////g////////////////////////////////////4P///////////////////////////////////+D////////////////////////////////////g////////////////////////////////////4P///////////////////////////////////+D////////////////////////////////////g////////////////////////////////////4P///////////////////////////////////+D////////////////////////////////////g////////////////////////////////////4P///////////////////////////////////+D////////////////////////////////////g////////////////////////////////////4P///////////////////////////////////+D////////////////////////////////////g////////////////////////////////////4P///////////////////////////////////+D////////////////////////////////////g////////////////////////////////////4P///////////////////////////////////+D////////////////////////////////////g////////////////////////////////////4P///////////////////////////////////+D////////////////////////////////////g////////////////////////////////////4P///////////////////////////////////+D////////////////////////////////////g////////////////////////////////////4P///////////////////////////////////+D////////////////////////////////////g////////////////////////////////////4P///////////////////////////////////+D////////////////////////////////////g////////////////////////////////////4P///////////////////////////////////+D////////////////////////////////////gAP//////////////////////////////////4AD//////////////////////////////////+D////////////////////////////////////g////////////////////////////////////4P///////////////////////////////////+D////////////////////////////////////g////////////////////////////////////4P///////////////////////////////////+D////////////////////////////////////g////////////////////////////////////4P///////////////////////////////////+D////////////////////////////////////g////////////////////////////////////4P///////////////////////////////////+D////////////////////////////////////g////////////////////////////////////4P///////////////////////////////////+D////////////////////////////////////g////////////////////////////////////4P///////////////////////////////////+D////////////////////////////////////g////////////////////////////////////4P///////////////////////////////////+D////////////////////////////////////g////////////////////////////////////4P///////////////////////////////////+D////////////////////////////////////g////////////////////////////////////4P///////////////////////////////////+D////////////////////////////////////g////////////////////////////////////4P///////////////////////////////////+D////////////////////////////////////g////////////////////////////////////4P///////////////////////////////////+D////////////////////////////////////g////////////////////////////////////4P///////////////////////////////////+D////////////////////////////////////g////////////////////////////////////4P///////////////////////////////////+D////////////////////////////////////g////////////////////////////////////4P///////////////////////////////////+D////////////////////////////////////g////////////////////////////////////4P///////////////////////////////////+D////////////////////////////////////g////////////////////////////////////4P///////////////////////////////////+D////////////////////////////////////g////////////////////////////////////4P///////////////////////////////////+D////////////////////////////////////gAP//////////////////////////////////4P///////////////////////////////////+D////////////////////////////////////g////////////////////////////////////4P///////////////////////////////////+D////////////////////////////////////g////////////////////////////////////4P///////////////////////////////////+D////////////////////////////////////g////////////////////////////////////4P///////////////////////////////////+D////////////////////////////////////g////////////////////////////////////4P///////////////////////////////////+D////////////////////////////////////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2017-01-18T17:15:11Z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AAAMDfQHiUAAACrm3KO4uDYDxDJSgZYbbgVMDfQHvkbIVciAIoBiK40AFyuNABQYUsZIA0EhCCxNACx4dgPIA0EhAAAAAAQyUoGWBMUBAywNADQsQEQejfQHgAAAADQsQEQIA0AADA30B4lAAAAAAAAAAcAAAAwN9AeAAAAAAAAAACQrjQAZM7KDyAAAAD/////AAAAAAAAAAAQAAAAAAAAADgAAAABAAAAAQAAABEAAAARAAAAEAAAAAAAAAAAAEoGWBMUBACuAQD/////yA8KE1CvNABQrzQAerHYDwAAAACAsTQAEMlKBoqx2A/IDwoT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vZ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cSY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R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00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Taq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czcBAQEBAQEBAQEBAQEBAQEBAQEBAQEBAQEBARojGYumUkCUT38BAQEBAQEBAQEBAQEBAQEBAQEBAQEBAQEBAQEBAQEBAQEBAQEBAQEBAQEBAQEBAQEBAQEBAQEBAQEBAQEBAQEBAQEBAQEBAQEBAQEBAQEBAQEBAQEBAQEBAQEBAQEBAQEBAQEBAQEBAQEBAQEBAQEBAQEBAQEBAQEBAQEBAQEBAQEBAQEBAQEBAQEBAQEBAQEBAQEBAQEBAQEBAQEBAQEBAQEBAQEBAQEBAQEBAQGI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XnC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oFk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G5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apX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Xo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Ff0QEBAQEBAQEBIMlzHc4BAQEBAQEBAQEBAQEBAQEBAQEBAQEBAQERQgEBAQEBAQEBxi0BAQEBAQEBAQEBAQEBAQEBAQEBAQEBAQEBAQEBAQEBAQEBAQEBAQEBAQEBAQEBAQEBAQEBAQEBAQEBAQEBAQEBAQEBAQEBAQEBAQEBAQEBAQEBAQEBAQEBAQEBAQEBAQEBAQEBAQEBAQEBAQEBAQEBAQEBAQEBAQEBAQEBAQEBAQEBAQEBAQEBAQEBAQEBAQEBAQEBAQEBAQEBAQEBAQEBARaPAQEBAQF1Y0Y9RQEBAQEBAQEBAQEBAQEBAQEBAQEBAQEBAQEBAQUqAQEBAQEBAQE/bAEBAQEBAQEBAQEBAQEBAQEBAQEBAQEBAQEBAQEBAQEBAQEBAQEBAQEBAQEBAQEBAQEBAQEBAQEBAQEBAQEBAQEBAQEBAQEBAQEBAQEBAQEBAQEBAQEBAQEBAQEBAQEBAQEBAQEBAQEBAQEBAQEBAQEBAQEBAQEBAQEBAQEBAQEBAQEBAQEBAQEBAQEBAQEBAQEBAQEBAQEBAQEBAQEBAQEBuhYBAQEBqhsYAQEBAQEBAQEBAQEBAQEBAQEBAQEBAQEBAQEBAQEBn50BAQEBAQEBAaxYAQEBAQEBAQEBAQEBAQEBAQEBAQEBAQEBAQEBAQEBAQEBAQEBAQEBAQEBAQEBAQEBAQEBAQEBAQEBAQEBAQEBAQEBAQEBAQEBAQEBAQEBAQEBAQEBAQEBAQEBAQEBAQEBAQEBAQEBAQEBAQEBAQEBAQEBAQEBAQEBAQEBAQEBAQEBAQEBAQEBAQEBAQEBAQEBAQEBAQEBAQEBAQEBAQEBAQGJ6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eNg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28YBAbgBAQEBAQEBAQEBAQEBAQEBAQEBAQEBAQEBAQEBAQEBAQEBnzwBAQEBAQEBAUnMAQEBAQEBAQEBAQEBAQEBAQEBAQEBAQEBAQEBAQEBAQEBAQEBAQEBAQEBAQEBAQEBAQEBAQEBAQEBAQEBAQEBAQEBAQEBAQEBAQEBAQEBAQEBAQEBAQEBAQEBAQEBAQEBAQEBAQEBAQEBAQEBAQEBAQEBAQEBAQEBAQEBAQEBAQEBAQEBAQEBAQEBAQEBAQEBAQEBAQEBAQEBAQEBAQEBAQFqI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b25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QXg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dagEBAQFET6MBAQEBAQEBAQEBAQEBAQEBAQEBSuozhAEBAQEBAQGvaQEBAQEBAQEB0rsBAQEBAQEBAQEBAQEBAQEBAQEBAQEBAQEBAQEBAQEBAQEBAQEBAQEBAQEBAQEBAQEBAQEBAQEBAQEBAQEBAQEBAQEBAQEBAQEBAQEBAQEBAQEBAQEBAQEBAQEBAQEBAQEBAQEBAQEBAQEBAQEBAQEBAQEBAQEBAQEBAQEBAQEBAQEBAQEBAQEBAQEBAQEBAQEBAQEBAQEBAQEBAQEBAQEBAXQ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GMwBAQEBAQEBYOI7AQEBAQEBAQEBAQEBAQEBAQEBAQGaseB5AQEBuAEBAQEBAQEBAQE3AQEBAQEBAQEBAQEBAQEBAQEBAQEBAQEBAQEBAQEBAQEBAQEBAQEBAQEBAQEBAQEBAQEBAQEBAQEBAQEBAQEBAQEBAQEBAQEBAQEBAQEBAQEBAQEBAQEBAQEBAQEBAQEBAQEBAQEBAQEBAQEBAQEBAQEBAQEBAQEBAQEBAQEBAQEBAQEBAQEBAQEBAQEBAQEBAQEBAQEBAQEBAQEBAQEBAQFCjQEBAQEBAQEBAZVWAQEBAQEBAQEBAQEBAQEBAQEBAQECWsAVfAE3AQEBAQEBAQEBATcBAQEBAQEBAQEBAQEBAQEBAQEBAQEBAQEBAQEBAQEBAQEBAQEBAQEBAQEBAQEBAQEBAQEBAQEBAQEBAQEBAQEBAQEBAQEBAQEBAQEBAQEBAQEBAQEBAQEBAQEBAQEBAQEBAQEBAQEBAQEBAQEBAQEBAQEBAQEBAQEBAQEBAQEBAQEBAQEBAQEBAQEBAQEBAQEBAQEBAQEBAQEBAQEBAQEBAZgD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qy0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ZNgEBAQEBAQEBAQEBAQECMOQ/AQEBAQEBAQEBAQEBAQEBAQEBAVYBmsF2AQEBAQEBAecBAQEBAQEBAQEBAQEBAQEBAQEBAQEBAQEBAQEBAQEBAQEBAQEBAQEBAQEBAQEBAQEBAQEBAQEBAQEBAQEBAQEBAQEBAQEBAQEBAQEBAQEBAQEBAQEBAQEBAQEBAQEBAQEBAQEBAQEBAQEBAQEBAQEBAQEBAQEBAQEBAQEBAQEBAQEBAQEBAQEBAQEBAQEBAQEBAQEBAQEBAQEBAQEBAQEBAYjP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eDoBAQEBAQEBAQEBAQEBAQEBAQFLXBoBAQEBAQEBAQEBAQEBAQFqAQEBATZcmYwBAQFXAQEBAQEBAQEBAQEBAQEBAQEBAQEBAQEBAQEBAQEBAQEBAQEBAQEBAQEBAQEBAQEBAQEBAQEBAQEBAQEBAQEBAQEBAQEBAQEBAQEBAQEBAQEBAQEBAQEBAQEBAQEBAQEBAQEBAQEBAQEBAQEBAQEBAQEBAQEBAQEBAQEBAQEBAQEBAQEBAQEBAQEBAQEBAQEBAQEBAQEBAQEBAQEBAQEBAQGr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blp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jSkBAQEBAQEBAQEBAQEBAQEBAQEBAQEBAc6Zcs4BAQEBAQEBAX5BAQEBAQEBAQGzZAELc0sBAQEBAQEBAQEBAQEBAQEBAQEBAQEBAQEBAQEBAQEBAQEBAQEBAQEBAQEBAQEBAQEBAQEBAQEBAQEBAQEBAQEBAQEBAQEBAQEBAQEBAQEBAQEBAQEBAQEBAQEBAQEBAQEBAQEBAQEBAQEBAQEBAQEBAQEBAQEBAQEBAQEBAQEBAQEBAQEBAQEBAQEBAQEBAQEBAQEBAQEBAQEBAQEBAQHRg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fw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H77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E9U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GfaQ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1H4BAQEBAQEBAQEBAQEBAQEBAQEBAQEBAQEBAQEBfhgBAQEBAQEBAQEBAQEBAQEBAYw2AQEBAQEBAQEBAS8BAQEBIDwBAQHBAQEBAYQdwwEBAQFrjgGTpgEBAQEBidoUzGWKPQEBAQEBAQEBunTHeJYBkgHHAQEBAQEBAQGwUTsBAQEBAQEBAQEBAQEBAQEBAQEBAQEBAQEBAQEBAQEBAQEBAQEBAQEBAQEBAQEBAQEBAQEBAQEBAQEBAQEBAQEBAQEBAQEBAQEBAQEBAQEBAQEBAQH//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dLv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g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5Ms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7/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ej3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g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Z9k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vw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v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e/3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FQwg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8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tY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y9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ZQ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bgA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jBUqhn+nbp2b4kpEBkbATgAAAAAWG24FfSvNACHDyE6IgCKAUmMKRC0rjQAAAAAABDJSgb0rzQAJIiAEvyuNADZiykQUwBlAGcAbwBlACAAVQBJAAAAAAD1iykQzK80AOEAAAB0rjQAS+TZDxCx2xXhAAAAAQAAAE5UqhkAADQA6uPZDwQAAAAFAAAAAAAAAAAAAAAAAAAATlSqGYCwNAAliykQ8HRUBgQAAAAQyUoGAAAAAEmLKRAAAAAAAABlAGcAbwBlACAAVQBJAAAAChNQrzQAUK80AOEAAADsrjQAAAAAADBUqhk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2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Em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UZ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9N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2qgEBAQEBAQEBAQEBAQEBAQEBAQEBAQEBAQEBAQEBScYjjn8BAQEBAQEBAQEBAQEBAQEBAQEBAQEBAQEBAQEBAQEBAQEBAQEBAQEBAQEBAQEBAQEBAQEBAQEBAQEBAQEBAQEBAQEBAQEBAQEBAQEBAQEBAQEBAQEBAQEBAQEBAQEBAQEBAQEBAQEBAQEBAQEBAQEBAQEBAQEBAQEBAQEBAQEBAQEBAQEBAQEBAQEBAQEBAQEBAQEBAQEBAQEBAQEBAQEBAQEBAQEBAQEBAQEBAQEBAXM3AQEBAQEBAQEBAQEBAQEBAQEBAQEBAQEBAQEaIxmLplJAlE9/AQEBAQEBAQEBAQEBAQEBAQEBAQEBAQEBAQEBAQEBAQEBAQEBAQEBAQEBAQEBAQEBAQEBAQEBAQEBAQEBAQEBAQEBAQEBAQEBAQEBAQEBAQEBAQEBAQEBAQEBAQEBAQEBAQEBAQEBAQEBAQEBAQEBAQEBAQEBAQEBAQEBAQEBAQEBAQEBAQEBAQEBAQEBAQEBAQEBAQEBAQEBAQEBAQEBAQEBAQEBAQEBAQEBAQEBiAcBAQEBAQEBAQEBAQEBAQEBAQEBAQEBAQEsG3kBAQEBAQEBAYlJAQEBAQEBAQEBAQEBAQEBAQEBAQEBAQEBAQEBAQEBAQEBAQEBAQEBAQEBAQEBAQEBAQEBAQEBAQEBAQEBAQEBAQEBAQEBAQEBAQEBAQEBAQEBAQEBAQEBAQEBAQEBAQEBAQEBAQEBAQEBAQEBAQEBAQEBAQEBAQEBAQEBAQEBAQEBAQEBAQEBAQEBAQEBAQEBAQEBAQEBAQEBAQEBAQEBAQEBAQEBAQEBAQEBAQF5wgEBAQEBAQEBAQEBAQEBAQEBAQEBAQGckmcBAQEBAQEBAQEBASYBAQEBAQEBAQHXaQEBAQEBAQEBAQEBAQEBAQEBAQEBAQEBAQEBAQEBAQEBAQEBAQEBAQEBAQEBAQEBAQEBAQEBAQEBAQEBAQEBAQEBAQEBAQEBAQEBAQEBAQEBAQEBAQEBAQEBAQEBAQEBAQEBAQEBAQEBAQEBAQEBAQEBAQEBAQEBAQEBAQEBAQEBAQEBAQEBAQEBAQEBAQEBAQEBAQEBAQEBAQEBAQEBAQEBAaBZ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xuQBAQEBAQEBAQEBAQEBAQEBAY1XgQIBAQEBAQEBAQEBAQEBAQEBuAEBAQEBAQEBAX0BAQEBAQEBAQEBAQEBAQEBAQEBAQEBAQEBAQEBAQEBAQEBAQEBAQEBAQEBAQEBAQEBAQEBAQEBAQEBAQEBAQEBAQEBAQEBAQEBAQEBAQEBAQEBAQEBAQEBAQEBAQEBAQEBAQEBAQEBAQEBAQEBAQEBAQEBAQEBAQEBAQEBAQEBAQEBAQEBAQEBAQEBAQEBAQEBAQEBAQEBAQEBAQEBAQEBAQGqV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V6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X9E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Wj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boWAQEBAaobGAEBAQEBAQEBAQEBAQEBAQEBAQEBAQEBAQEBAQEBAZ+dAQEBAQEBAQGsWAEBAQEBAQEBAQEBAQEBAQEBAQEBAQEBAQEBAQEBAQEBAQEBAQEBAQEBAQEBAQEBAQEBAQEBAQEBAQEBAQEBAQEBAQEBAQEBAQEBAQEBAQEBAQEBAQEBAQEBAQEBAQEBAQEBAQEBAQEBAQEBAQEBAQEBAQEBAQEBAQEBAQEBAQEBAQEBAQEBAQEBAQEBAQEBAQEBAQEBAQEBAQEBAQEBAQEBies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jY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dvG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i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G9uQEBAcEgAQEBAQEBAQEBAQEBAQEBAQEBAQEBAQEBAQEBAQEBAQE/KwEBAQEBAQEBawkBAQEBAQEBAQEBAQEBAQEBAQEBAQEBAQEBAQEBAQEBAQEBAQEBAQEBAQEBAQEBAQEBAQEBAQEBAQEBAQEBAQEBAQEBAQEBAQEBAQEBAQEBAQEBAQEBAQEBAQEBAQEBAQEBAQEBAQEBAQEBAQEBAQEBAQEBAQEBAQEBAQEBAQEBAQEBAQEBAQEBAQEBAQEBAQEBAQEBAQEBAQEBAQEBAQEBAUF4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HWoBAQEBRE+jAQEBAQEBAQEBAQEBAQEBAQEBAUrqM4QBAQEBAQEBr2kBAQEBAQEBAdK7AQEBAQEBAQEBAQEBAQEBAQEBAQEBAQEBAQEBAQEBAQEBAQEBAQEBAQEBAQEBAQEBAQEBAQEBAQEBAQEBAQEBAQEBAQEBAQEBAQEBAQEBAQEBAQEBAQEBAQEBAQEBAQEBAQEBAQEBAQEBAQEBAQEBAQEBAQEBAQEBAQEBAQEBAQEBAQEBAQEBAQEBAQEBAQEBAQEBAQEBAQEBAQEBAQEBAQF0GgEBAQEBAYAxAQEBAQEBAQEBAQEBAQEBAQEBAQEq1lBaAQEBAQG4AQEBAQEBAQEBAbsBAQEBAQEBAQEBAQEBAQEBAQEBAQEBAQEBAQEBAQEBAQEBAQEBAQEBAQEBAQEBAQEBAQEBAQEBAQEBAQEBAQEBAQEBAQEBAQEBAQEBAQEBAQEBAQEBAQEBAQEBAQEBAQEBAQEBAQEBAQEBAQEBAQEBAQEBAQEBAQEBAQEBAQEBAQEBAQEBAQEBAQEBAQEBAQEBAQEBAQEBAQEBAQEBAQEBARjM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Qo0BAQEBAQEBAQGVVgEBAQEBAQEBAQEBAQEBAQEBAQEBAlrAFXwBNwEBAQEBAQEBAQE3AQEBAQEBAQEBAQEBAQEBAQEBAQEBAQEBAQEBAQEBAQEBAQEBAQEBAQEBAQEBAQEBAQEBAQEBAQEBAQEBAQEBAQEBAQEBAQEBAQEBAQEBAQEBAQEBAQEBAQEBAQEBAQEBAQEBAQEBAQEBAQEBAQEBAQEBAQEBAQEBAQEBAQEBAQEBAQEBAQEBAQEBAQEBAQEBAQEBAQEBAQEBAQEBAQEBAQGYA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astAQEBAQEBAQEBAQEBWuA5AQEBAQEBAQEBAQEBAQEBAQEBAQEBD+jGAQEBAQEBAQEBUQEBAQEBAQEBAQEBAQEBAQEBAQEBAQEBAQEBAQEBAQEBAQEBAQEBAQEBAQEBAQEBAQEBAQEBAQEBAQEBAQEBAQEBAQEBAQEBAQEBAQEBAQEBAQEBAQEBAQEBAQEBAQEBAQEBAQEBAQEBAQEBAQEBAQEBAQEBAQEBAQEBAQEBAQEBAQEBAQEBAQEBAQEBAQEBAQEBAQEBAQEBAQEBAQEBAQEB2TYBAQEBAQEBAQEBAQEBAjDkPwEBAQEBAQEBAQEBAQEBAQEBAQFWAZrBdgEBAQEBAQHnAQEBAQEBAQEBAQEBAQEBAQEBAQEBAQEBAQEBAQEBAQEBAQEBAQEBAQEBAQEBAQEBAQEBAQEBAQEBAQEBAQEBAQEBAQEBAQEBAQEBAQEBAQEBAQEBAQEBAQEBAQEBAQEBAQEBAQEBAQEBAQEBAQEBAQEBAQEBAQEBAQEBAQEBAQEBAQEBAQEBAQEBAQEBAQEBAQEBAQEBAQEBAQEBAQEBAQGIz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Xg6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qw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G5aQEBAQEBAQEBAQEBAQEBAQEBAQEBAUUPciABAQEBAQEBAQEBERMBAQEBAQE4w6Y+xcMBAQEBAQEBAQEBAQEBAQEBAQEBAQEBAQEBAQEBAQEBAQEBAQEBAQEBAQEBAQEBAQEBAQEBAQEBAQEBAQEBAQEBAQEBAQEBAQEBAQEBAQEBAQEBAQEBAQEBAQEBAQEBAQEBAQEBAQEBAQEBAQEBAQEBAQEBAQEBAQEBAQEBAQEBAQEBAQEBAQEBAQEBAQEBAQEBAQEBAQEBAQEBAQEBAQEBAY0pAQEBAQEBAQEBAQEBAQEBAQEBAQEBAQHOmXLOAQEBAQEBAQF+QQEBAQEBAQEBs2QBC3NLAQEBAQEBAQEBAQEBAQEBAQEBAQEBAQEBAQEBAQEBAQEBAQEBAQEBAQEBAQEBAQEBAQEBAQEBAQEBAQEBAQEBAQEBAQEBAQEBAQEBAQEBAQEBAQEBAQEBAQEBAQEBAQEBAQEBAQEBAQEBAQEBAQEBAQEBAQEBAQEBAQEBAQEBAQEBAQEBAQEBAQEBAQEBAQEBAQEBAQEBAQEBAQEBAQEB0Y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38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+0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RPV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n2k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dR+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S7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4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eTL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o9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4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GfZ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78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r/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v9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UMI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4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+4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bW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8vR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eipaJSSeSOCGFfu+0YeVYbJ8ZFaO7ballxX1sjZHCdc=</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PCB0Sux2k8+rVJCqIw09ldIbumbZJkQ/A8BSncp++Wk=</DigestValue>
    </Reference>
    <Reference Type="http://www.w3.org/2000/09/xmldsig#Object" URI="#idValidSigLnImg">
      <DigestMethod Algorithm="http://www.w3.org/2001/04/xmlenc#sha256"/>
      <DigestValue>CsKcA7LH+Igrk+hRMvyYY1dndKjTDaTD8KzSj8y2caA=</DigestValue>
    </Reference>
    <Reference Type="http://www.w3.org/2000/09/xmldsig#Object" URI="#idInvalidSigLnImg">
      <DigestMethod Algorithm="http://www.w3.org/2001/04/xmlenc#sha256"/>
      <DigestValue>jiQy2N2pliR72IIlskcG0A5P98f6GgLjcfyszwezRWw=</DigestValue>
    </Reference>
  </SignedInfo>
  <SignatureValue>PYjsziIBA4D02N+XmDx6wJEThh/w9Hu2gPsVU/ymctFdu7GQMK/hHVIaHW4H3HinBpSJo8mRRJGo
v5cR/Eta0xnQnCFTTGJGWsCLPZSeUWfdMBIoascbv1MNtKenlshZAAU3btdzta9GnhJYUePi3Y7j
RgDf6zm/n8h94bIxodc8EwC/67Qg7vF8WgHwIuCNN0c5dXb+sFHv3NMV28IurVfQCg1MEN/v9MNx
Vs/Vv8UwuZjt2VRfJeYHQ6vqjN4AF/QWzKPW1n76feDc3rH+qAl62TEGhTHH7ImGySTRe0yP78ES
tAbLY1H0//7VKga7VHwhojBjaWhIWwGvvqrqPQ==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8gGg0JhMOZJYXnKipFyr9KcujkjwrcaFEArk/Fgo0WA=</DigestValue>
      </Reference>
      <Reference URI="/xl/calcChain.xml?ContentType=application/vnd.openxmlformats-officedocument.spreadsheetml.calcChain+xml">
        <DigestMethod Algorithm="http://www.w3.org/2001/04/xmlenc#sha256"/>
        <DigestValue>sn2Zje1x9lnf6Wqq6MH+ns0AfXpVGHWCD3/A+/KZWJw=</DigestValue>
      </Reference>
      <Reference URI="/xl/comments1.xml?ContentType=application/vnd.openxmlformats-officedocument.spreadsheetml.comments+xml">
        <DigestMethod Algorithm="http://www.w3.org/2001/04/xmlenc#sha256"/>
        <DigestValue>E9ml7Z0a7EkQIbFSOUs/D9AL9flLl5AJ+WxkeygOktU=</DigestValue>
      </Reference>
      <Reference URI="/xl/comments2.xml?ContentType=application/vnd.openxmlformats-officedocument.spreadsheetml.comments+xml">
        <DigestMethod Algorithm="http://www.w3.org/2001/04/xmlenc#sha256"/>
        <DigestValue>36huaBmXaT7PYhvrpZVBUO/DFSvBs/G2k4MNcIT1Bo0=</DigestValue>
      </Reference>
      <Reference URI="/xl/comments3.xml?ContentType=application/vnd.openxmlformats-officedocument.spreadsheetml.comments+xml">
        <DigestMethod Algorithm="http://www.w3.org/2001/04/xmlenc#sha256"/>
        <DigestValue>11i2Fbw0iq0rOi6o0qBwZuGn1FqciVK0q7fk4J4FJQY=</DigestValue>
      </Reference>
      <Reference URI="/xl/comments4.xml?ContentType=application/vnd.openxmlformats-officedocument.spreadsheetml.comments+xml">
        <DigestMethod Algorithm="http://www.w3.org/2001/04/xmlenc#sha256"/>
        <DigestValue>JhHR0bkyiEV7uihXLs4HNZNkw99Ene6pV3gNvFOEq9k=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j79VH7ko70R7pttbrbb54NwBUX8PiGH2zPclev8hocs=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QBGRECwR0XOmOfLaC+mT0g4rVxEIMgWxf6UbzIzBS2M=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bZ314xVtHRu/d2Ile36QUw46FB5AZrPIrhkT6rU2gw8=</DigestValue>
      </Reference>
      <Reference URI="/xl/drawings/drawing2.xml?ContentType=application/vnd.openxmlformats-officedocument.drawing+xml">
        <DigestMethod Algorithm="http://www.w3.org/2001/04/xmlenc#sha256"/>
        <DigestValue>Uco5BsbkpTPjDCFwRL6tTrhJDTKKNfYV21Krdsy7uHo=</DigestValue>
      </Reference>
      <Reference URI="/xl/drawings/drawing3.xml?ContentType=application/vnd.openxmlformats-officedocument.drawing+xml">
        <DigestMethod Algorithm="http://www.w3.org/2001/04/xmlenc#sha256"/>
        <DigestValue>af9gkEeD8+QtiCjOF6L7JKewdvmbFWhkHRuYo4wqQSk=</DigestValue>
      </Reference>
      <Reference URI="/xl/drawings/drawing4.xml?ContentType=application/vnd.openxmlformats-officedocument.drawing+xml">
        <DigestMethod Algorithm="http://www.w3.org/2001/04/xmlenc#sha256"/>
        <DigestValue>r5K6Prrn4159QmmvLWhw+4Y6yZrZQVmA+vl6cSBsu2c=</DigestValue>
      </Reference>
      <Reference URI="/xl/drawings/drawing5.xml?ContentType=application/vnd.openxmlformats-officedocument.drawing+xml">
        <DigestMethod Algorithm="http://www.w3.org/2001/04/xmlenc#sha256"/>
        <DigestValue>9/Ipo0N/KzwORwLHF7149HK4FE+B3am3JATRHNC0VY8=</DigestValue>
      </Reference>
      <Reference URI="/xl/drawings/vmlDrawing1.vml?ContentType=application/vnd.openxmlformats-officedocument.vmlDrawing">
        <DigestMethod Algorithm="http://www.w3.org/2001/04/xmlenc#sha256"/>
        <DigestValue>uuUpSDShyvE4eut+Pq6UVPsw70QtSOzCLeIRnzNNKWA=</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M4notdx/amb+Bv8KevzUBLjlcYO0MIbzgFn2BgXtJCU=</DigestValue>
      </Reference>
      <Reference URI="/xl/drawings/vmlDrawing4.vml?ContentType=application/vnd.openxmlformats-officedocument.vmlDrawing">
        <DigestMethod Algorithm="http://www.w3.org/2001/04/xmlenc#sha256"/>
        <DigestValue>zeCzpnPT0QBPhrwYu41mQAildu9uO50mVUDwSM7dbvc=</DigestValue>
      </Reference>
      <Reference URI="/xl/drawings/vmlDrawing5.vml?ContentType=application/vnd.openxmlformats-officedocument.vmlDrawing">
        <DigestMethod Algorithm="http://www.w3.org/2001/04/xmlenc#sha256"/>
        <DigestValue>s/wFPMAS2Q1zwFjab0GLRGeXm30KEhhMc9cad1kMOF8=</DigestValue>
      </Reference>
      <Reference URI="/xl/drawings/vmlDrawing6.vml?ContentType=application/vnd.openxmlformats-officedocument.vmlDrawing">
        <DigestMethod Algorithm="http://www.w3.org/2001/04/xmlenc#sha256"/>
        <DigestValue>lQeHRe2hSyXgs+LlbLz1i3xfOc9jom9ruJPsfED9XSw=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TKiwvdtJeP2CJr3QuCo8iR2nv0S2ZWObZiv/miCkKA0=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externalLinks/externalLink2.xml?ContentType=application/vnd.openxmlformats-officedocument.spreadsheetml.externalLink+xml">
        <DigestMethod Algorithm="http://www.w3.org/2001/04/xmlenc#sha256"/>
        <DigestValue>eFyJwgai2tFsR08M5dM30y1tvrK2CHAdJntjL7zm8Gs=</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uRCBsauwOVP3SrV1hDjECh94cRfniNJiIOV8ckHEjtY=</DigestValue>
      </Reference>
      <Reference URI="/xl/media/image10.jpeg?ContentType=image/jpeg">
        <DigestMethod Algorithm="http://www.w3.org/2001/04/xmlenc#sha256"/>
        <DigestValue>zVLprMLcb/Dcw3nAUMbNrOzegP9oa9FEhWX7V3bfkT0=</DigestValue>
      </Reference>
      <Reference URI="/xl/media/image11.jpeg?ContentType=image/jpeg">
        <DigestMethod Algorithm="http://www.w3.org/2001/04/xmlenc#sha256"/>
        <DigestValue>DB3UMUqf+vJ3jzq/tlXGYpUnuliBaycywNCfCq9IDIM=</DigestValue>
      </Reference>
      <Reference URI="/xl/media/image12.jpeg?ContentType=image/jpeg">
        <DigestMethod Algorithm="http://www.w3.org/2001/04/xmlenc#sha256"/>
        <DigestValue>lr0vSlYGnDwddrXf5vbAkn+Q+u4C7SVl8VCQ/7hbG3c=</DigestValue>
      </Reference>
      <Reference URI="/xl/media/image2.emf?ContentType=image/x-emf">
        <DigestMethod Algorithm="http://www.w3.org/2001/04/xmlenc#sha256"/>
        <DigestValue>ot2Op74oA+8rj0pA9+mT+dGwXXxO2j7n/LTy1xeqxOo=</DigestValue>
      </Reference>
      <Reference URI="/xl/media/image3.emf?ContentType=image/x-emf">
        <DigestMethod Algorithm="http://www.w3.org/2001/04/xmlenc#sha256"/>
        <DigestValue>qdoRaOl8mSvjQmaz76RX9cP8dVTE/K1vzG9qpnJMZ3I=</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38d0PvsmMw7iqg+lPSVElAb8LL9PBFC/XsAJhazhs48=</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0iyZgaoGx736vjdLZXMpeJ2NhW123+Z87g+lVqyfhXA=</DigestValue>
      </Reference>
      <Reference URI="/xl/printerSettings/printerSettings4.bin?ContentType=application/vnd.openxmlformats-officedocument.spreadsheetml.printerSettings">
        <DigestMethod Algorithm="http://www.w3.org/2001/04/xmlenc#sha256"/>
        <DigestValue>0iyZgaoGx736vjdLZXMpeJ2NhW123+Z87g+lVqyfhXA=</DigestValue>
      </Reference>
      <Reference URI="/xl/printerSettings/printerSettings5.bin?ContentType=application/vnd.openxmlformats-officedocument.spreadsheetml.printerSettings">
        <DigestMethod Algorithm="http://www.w3.org/2001/04/xmlenc#sha256"/>
        <DigestValue>0iyZgaoGx736vjdLZXMpeJ2NhW123+Z87g+lVqyfhXA=</DigestValue>
      </Reference>
      <Reference URI="/xl/printerSettings/printerSettings6.bin?ContentType=application/vnd.openxmlformats-officedocument.spreadsheetml.printerSettings">
        <DigestMethod Algorithm="http://www.w3.org/2001/04/xmlenc#sha256"/>
        <DigestValue>0iyZgaoGx736vjdLZXMpeJ2NhW123+Z87g+lVqyfhXA=</DigestValue>
      </Reference>
      <Reference URI="/xl/sharedStrings.xml?ContentType=application/vnd.openxmlformats-officedocument.spreadsheetml.sharedStrings+xml">
        <DigestMethod Algorithm="http://www.w3.org/2001/04/xmlenc#sha256"/>
        <DigestValue>b3aH5DvQjC4yhluTTHvcRlYe19zo5JTY0knWi/s7+8A=</DigestValue>
      </Reference>
      <Reference URI="/xl/styles.xml?ContentType=application/vnd.openxmlformats-officedocument.spreadsheetml.styles+xml">
        <DigestMethod Algorithm="http://www.w3.org/2001/04/xmlenc#sha256"/>
        <DigestValue>G3HWGkwZJu+SmZtF51a4uDWbFekrxCNvQkU+kR0cvjg=</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JejlvKSbtTdncVSNCjMD4MonHA5xOkL4TR4QfATTMtU=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189aGf7ALoRvlbmbWaK5OJ9l6ep3T49rmFS6gNi9izA=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K9xoeUJ7wzHgxYnnynlLQWij5osGgp8OPRUAZXaDvaU=</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gC0hubfkmFOibMUlsDgoKPRu5ElCExc+dZ4Hfu/Qd6Q=</DigestValue>
      </Reference>
      <Reference URI="/xl/worksheets/sheet1.xml?ContentType=application/vnd.openxmlformats-officedocument.spreadsheetml.worksheet+xml">
        <DigestMethod Algorithm="http://www.w3.org/2001/04/xmlenc#sha256"/>
        <DigestValue>2NwfAXNAdD4o4pA3r7xUPdT6kGNJ7lfHmmTWKqGCnY8=</DigestValue>
      </Reference>
      <Reference URI="/xl/worksheets/sheet2.xml?ContentType=application/vnd.openxmlformats-officedocument.spreadsheetml.worksheet+xml">
        <DigestMethod Algorithm="http://www.w3.org/2001/04/xmlenc#sha256"/>
        <DigestValue>ahGfnPWyokSEon62PUWfTMC0o83CI1bk8v6HhPD56hE=</DigestValue>
      </Reference>
      <Reference URI="/xl/worksheets/sheet3.xml?ContentType=application/vnd.openxmlformats-officedocument.spreadsheetml.worksheet+xml">
        <DigestMethod Algorithm="http://www.w3.org/2001/04/xmlenc#sha256"/>
        <DigestValue>m82c9WbaeCC3vmrpT851tSNS9yPhxnaLm/OVGnDy2PE=</DigestValue>
      </Reference>
      <Reference URI="/xl/worksheets/sheet4.xml?ContentType=application/vnd.openxmlformats-officedocument.spreadsheetml.worksheet+xml">
        <DigestMethod Algorithm="http://www.w3.org/2001/04/xmlenc#sha256"/>
        <DigestValue>88QgX+lwI3McAGfM2IPk/4FQW7rqUvi0QoBIQRp72XA=</DigestValue>
      </Reference>
      <Reference URI="/xl/worksheets/sheet5.xml?ContentType=application/vnd.openxmlformats-officedocument.spreadsheetml.worksheet+xml">
        <DigestMethod Algorithm="http://www.w3.org/2001/04/xmlenc#sha256"/>
        <DigestValue>EmsUvM/3U3KlTvLseCeVBNkHqQ4jpa5gr/iBsOntpvo=</DigestValue>
      </Reference>
      <Reference URI="/xl/worksheets/sheet6.xml?ContentType=application/vnd.openxmlformats-officedocument.spreadsheetml.worksheet+xml">
        <DigestMethod Algorithm="http://www.w3.org/2001/04/xmlenc#sha256"/>
        <DigestValue>lggcP+QI6tLOfWlZZ/LTeCWi+mfW2Abir5AfjaSTsek=</DigestValue>
      </Reference>
    </Manifest>
    <SignatureProperties>
      <SignatureProperty Id="idSignatureTime" Target="#idPackageSignature">
        <mdssi:SignatureTime xmlns:mdssi="http://schemas.openxmlformats.org/package/2006/digital-signature">
          <mdssi:Format>YYYY-MM-DDThh:mm:ssTZD</mdssi:Format>
          <mdssi:Value>2017-01-19T12:52:28Z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2017-01-19T12:52:28Z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sA4FK2C9h+tgvIQzsAAQAAAECrtAsAAAAAIAiTC9h+tgvIQzsAUGK2CwAAAAAgCJML44XcZAMAAADshdxkAQAAAAi5kQtozQ1ljmjUZCQ2OACAAUZ2DlxBduBbQXYkNjgAZAEAAHtiBXd7YgV3+M6OCwAIAAAAAgAAAAAAAEQ2OAAQagV3AAAAAAAAAAB4NzgABgAAAGw3OAAGAAAAAAAAAAAAAABsNzgAfDY4AOLqBHcAAAAAAAIAAAAAOAAGAAAAbDc4AAYAAABMEgZ3AAAAAAAAAABsNzgABgAAAAAAAACoNjgAii4EdwAAAAAAAgAAbDc4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ANtBoD4//8AAAAAAAAAAAAAAAAAAAAAEANtBoD4//96lwAAAAA4AP48Tne0PDgA9XFSdxQ8dwD+////jONNd/LgTXeMFrYLsBA+ANAUtgtENjgAEGoFdwAAAAAAAAAAeDc4AAYAAABsNzgABgAAAAIAAAAAAAAA5BS2C9DotAvkFLYLAAAAANDotAuUNjgAe2IFd3tiBXcAAAAAAAgAAAACAAAAAAAAnDY4ABBqBXcAAAAAAAAAANI3OAAHAAAAxDc4AAcAAAAAAAAAAAAAAMQ3OADUNjgA4uoEdwAAAAAAAgAAAAA4AAcAAADENzgABwAAAEwSBncAAAAAAAAAAMQ3OAAHAAAAAAAAAAA3OACKLgR3AAAAAAACAADENzg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AAAAAAAAKD0xgslAAAAfYYtXT6O6GQY6xMOAAAAANlPIbMiAIoBIA0EhLinOACMpzgAAGS2CyANBIRMqjgADY/oZCANBIQAAAAA4HndByBqBQQ4qTgAWNgNZer0xgsAAAAAWNgNZSANAACg9MYLJQAAAAAAAAAHAAAAoPTGCwAAAAAAAAAAwKc4AOJ53GQgAAAA/////wAAAAAAAAAAEAAAAAAAAAA4AAAAAQAAAAEAAAARAAAAEQAAABAAAAAAAAAA4HndByBqBQQAqAEA/////7hOCviAqDgAgKg4ANB46GQAAAAArKo4AOB53QfgeOhkuE4K+DyoOAB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ARERIRI7ExEhERERIie4QSEREREREREREREREREREREREREREREREREREREREREREREREREREREREREREREREREREREREREREREREREREREREREREREREQARERERGDEREiERERERNNDhESEREREREREREREREREREREREREREREREREREREREREREREREREREREREREREREREREREREREREREREREREREREREREREREBEREREhOxExESERISEhET0KERERERERERERERERERERERERERERERERERERERERERERERERERERERERERERERERERERERERERERERERERERERERERERERABERERER5CERERERERESERJo1RERERERESEREREhEREREREREREREREREREREREREREREREREREREREREREREREREREREREREREREREREREREREREREREQERERERERghERERERERERERITkFEhEREhERIRIREREREREREREREREREREREREREREREREREREREREREREREREREREREREREREREREREREREREREREREREAERERERITgRMREREREREhERExOYUREhEiERERIRERERERERERERERERERERERERERERERERERERERERERERERERERERERERERERERERERERERERERERERAREREREREX8hERERERIRERERERFNBRESEREREREREREREREREREREREREREREREREREREREREREREREREREREREREREREREREREREREREREREREREREREQARERERERIucRERERERERIRIREhES+KIREREhEREREREREREREREREREREREREREREREREREREREREREREREREREREREREREREREREREREREREREREREREBERERERIRIaMRERERERIREREiESIRHwwhIRERERERERERERERERERERERERERERERERERERERERERERERERERERERERERERERERERERERERERERERERERABERERESEREbERERERERERESERIRITEaDBIREhEhEREREREREREREREREREREREREREREREREREREREREREREREREREREREREREREREREREREREREREREQERERERERESE5ERERERERERERIRERESIToFMREREREREREREREREREREREREREREREREREREREREREREREREREREREREREREREREREREREREREREREREREAERERERESERI6IRERERERIRERIRIRNFRCHg4RERESESERERERIRERERERERERERERERERERERERERERERERERERERERERERERERERERERERERERERERERARERERERERERJvIRERERERESERIRULmqmw1uDyISESEREhISEREREREREREREREREREREREREREREREREREREREREREREREREREREREREREREREREREREQARERERERIRERFqERIRERESERMRG4MiERIloJi1ESESIRERESEREREREREREREREREREREREREREREREREREREREREREREREREREREREREREREREREREREBERERERERERERJKEhERIRERIRIdoRERIRERE9CwURERIhERESERERERERERERERERERERERERERERERERERERERERERERERERERERERERERERERERERERABEREREREREhESFNESERERERERGxIhERESIRERXwtyERERIREREREREREREREREREREREREREREREREREREREREREREREREREREREREREREREREREREREQEhERERESERERISE9ERERIRETETAREREhERIRIREVsMESEREREREREREREREREREREREREREREREREREREREREREREREREREREREREREREREREREREREREAERERERERERERMRE9EhERERIREQQRERERIREhEhIRWAwSERIRERERERERERERERERERERERERERERERERERERERERERERERERERERERERERERERERERERAhERERERESERERIhEdMhERERISFrEREREREhEiEhERJ5BCEREREREREREREREREREREREREREREREREREREREREREREREREREREREREREREREREREREREQAREREREREREREREREfQhERESEhOlERIRIRERERERIREmCXERESERERERERIRIREREREREREREREREREREREREREREREREREREREREREREREREREREREREBEREREREREREREREREkQhEhERERG0IRIREREREREREREhOgcRESIRERESIREhEiEREhERERERERERERERERERERERERERERERERERERERERERERERERERABEREREREREREREREREzIRIRExIxaRMREhERERESERIRETE7DhEREhERERERESEREhESIREREREREREREREREREREREREREREREREREREREREREREREREQwRERERERERERERERESERIRIRIREh6hESERERERERERERESIU2GERESERIRIRERERIREREREREREREREREREREREREREREREREREREREREREREREREREREAEREREREREREREREREREhERERIRIhlRERERERERERESESEREWwKMUmIwhIRIRERISEhERIhERERERERERERERERERERERERERERERERERERERERERERERAhEREREREREREREREREhERERIhEhEh/xEhEREREREhERERIRERJwoEQ3i8YhEhMRERESIREREREREREREREREREREREREREREREREREREREREREREREREQARERERERERERERERESERERIREhETESlREhERERESERERIRIRIREeC3ERHgkxEREWERERERIRERERERERERERERERERERERERERERERERERERERERERERECIRERERERERERERERERIhERExEhERIRkxERERERERERIRIREhEREhq+MREVmzERILDVERERERERERERERERERERERERERERERERERERERERERERERERERABERERERERERERERERERERERERERERIhAREREhEREREREREREREhERSwohER65YRrBWLUREiERERESIREhESESEREREREREREREREREREREREREREREREQEhERERERERERERERERERERERERERIREjthESESERERERERERERIRIRTQD1IRJd9R/RFPvyESIRERERIhEREhERERERESEREREREREREREREREREREREREAERERERERERERERERERERERERERERESIRtBERIRERERERERERERESERHJkNYRIWCFWyETy+IRFo1BEhEhIhERERISIhERERERERERERERERERERERERERASERERERERERERERERERERERERERESERIxkxIREhERERERERERERERIRJN4AchEROIayEhPbcRK1gFEREhERMSEREREREREREREREREREREREREREREREQARERERERERERERERERERERERERERMREhEUkxEhERERERERERERESERIRJpXgtRERJ70GERE4lBa3PQURExISESEhERESERERERERERERERERERERERERECERERERERERERERERERERERERERERESEhITlhEREREREREREREhEhEREhEao5DVIREXkKYSEVuWH9M/BREhElMhEREhERERERERERERERERERERERERERABERERERERERERERERERERERERERERIREREhpREhERERERERERIRESERESEVkWuLMRERew0RERa9QbUi8OEx8KCTEREREREREREREREREREREREREREREQIRERERERERERERERERERERERERERIRISERER/BEREREREREREREhEREhISETBBcA0xERFAthEhFbg8gRKQQReCUPYRESEREREREREREREREREREREREREAERERERERERERERERERERERERERERERERERISzxESEhERERERERERERERERERrRLwBxERIdChESEUDztBEpBCS3GrvxIREhEhERERERERERERERERERERARERERERERERERERERERERERERERERERERIRIS7SEREREREREREREREREREREiSzJ5sFEhEmgEERES4H/xEk2GOaIvChIRISExEREREREREREREREREREQARERERERERERERERERERERERERERERERERERIRSGIhESERERERERERERERERERKeEXmLQRERwAQRIRJwqUEiKLdgIikEEREhExEREREREREREREREREREBIRERERERERERERERERERERERERERERERESESERYCEREREREREREREREREREREhHoIR0LgSERK7gRExEqkHIRE4tY8ToMEhESERERERERERERERERERERABERERERERERERERERERERERERERERERERIRERIhKFETEREREREREREREREREREhIrUSO9txIRGcDBESIWkNIREkuKsRwIMhEREREREREREREREREREREQERERERERERERERERERERERERERERERERERESERERGlERERERERERERERERERIRERMegRJ9+2ERHNyzESER4AUSERSABBUIcREhEREREREREREREREREREAERERERERERERERERERERERERERERERERERIREiIRLpEhERERERERERERERESESEREi1xFqjIUSEtfYISESHA0xERFqCVGwoRERERERERERERERERERERAbERERERERERERERERERERERERERERERERIhEhERIREwMRERERERERERERERESERIhER6DEWv9ohIf9QcREREYDhESEU0KHQthEREREREREREREREREREQARERERERERERERERERERERERERERERERERERERERERE5YRERERESIRERERERERERERMRPeERqOkhETA50REhEkuBERERWAxwDiEREREREREREREREREREBERERERERERERERERERERERERERERERERERERERIiEiEt4hESEhERESERERERERERESIRN4IRK8nRER3EBSEhER8PETEhFQjoAhERIRERERERERERERERABEREREREREREREREREREREREREREREREREREREREREhEs8xIRESERERERERERERERIREhJt8SH9ynERS0+iERERTQURETEs4TIREREREREREREREREREQERERERERERERERERERERERERERERERERERERERERERESETsxEhEREhERERERERERERERIRETAhE5nIMTHJUFIhEhFsISERERIRIRESEREREREREREREREAERERERERERERERERERERERERERERERERERERERIRIhESERhxEhERIRERERERERERERIREjEynREVDKwhErT9EiEhEhERMREhERERERERERERERERERERARERERERERERERERERERERERERERERERERERERERERESESES7yEREREhERERERERERERERERERaRER2VlBIejgYREREhEhIhESEREREREREREREREREREQAREREREREREREREREREREREREREREREREREREREjERERIRIRaTIREREREREREREREREhEiEhESOcEhW+/yIW+g4REhIRERIRMREREREREREREREREREREBEREREREREREREREREREREREREREREREREREREREREhIRIRISHVIREREREREREREREhISERESERIrQhH7TXIRFMESEhIRIhEhIRIRERERERERERERERERABERERERERERERERERERERERERERERERERERERERERERERERERF5ERESERERIREREREREREREREREu0RE7zIERERERIREREREREREREREREREREREREREQERERERERERERERERERERERERERERERERERERERERERERERERERI9EhERESEhERERERERERERERERETjhIfhr4REhERIREREREREREREREREREREREREREAIREREREREREREREREREREREREREREREREREREREREREREREREiE5cRERIREhERERERERERERERERIheREWte9hERERERERERERERERERERERERERERERAREREREREREREREREREREREREREREREREREREREREREREREREREREUgxIRExEREREREREREREREREhERPIMR4GnhEhISEREREREREREREREREREREREREQARERERERERERERERERERERERERERERERERERERERERERERERERIRESlBESESERERERERERERERERESERIcoREH6xEREREREREREREREREREREREREREREBEREREREREREREREREREREREREREREREREREREREREREREREREREhEh/xMRMRERERERERERERERESERERIjnhLIIEExExERERERERERERERERERERERERABERERERERERERERERERERERERERERERERERERERERERERERERIRETESSyERERERERERERERERERERIhISESSWMwWuESEREREREREREREREREREREREREQEREREREREREREREREREREREREREREREREREREREREREREREREREhISERLKEREREREREREREREREREhERIRERFcovlYMREREREREREREREREREREREREREAEREREREREREREREREREREREREREREREREREREREREREREREREREREREhIwMRERERERERESERERERERERERESEizXh4IhERIRERERERERERERERERERERARERERERERERERERERERERERERERERERERERERERERERERERERERERESERIY4SESExISEhERERERERERERERERETHtuIESEhEREREREREREREREREREREQARERERERERERERERERERERERERERERERERERERERERERERERERERERESESEXohESERERERERERERERERERERESERERoFEREhEhEREREREREREREREREREBERERERERERERERERERERERERERERERERERERERERERERERERERERERERESET/BESEREREhERERERERERESESEREhEhKaIRESERERERERERERERERERERABERERERERERERERERERERERERERERERERERERERERERERERERERERESEREWERSzIREhEREREREREREREREREREREhEhFwcREREREREREREREREREREREQERERERERERERERERERERERERERERERERERERERERERERERERERERERESMRISESGcERERIREREREREREREREREREWEhESIooRIREREREREREREREREREREAsREREREREREREREREREREREREREREREREREREREREREREREREREREREREhISERNdMhERERERERERERERERERERERIhIRIcsxERERERERERERERERERERARERERERERERERERERERERERERERERERERERERERERERERERERERERERERERESEhE9UxEREhERERERERERERERESExEiEhEUvxEREREREREREREREREREQDhEREREREREREREREREREREREREREREREREREREREREREREREREREREREREREREREThhERERIREhERERERERERERERERERISwDEREREREhEREREREREREBERERERERERERERERERERERERERERERERERERERERERERERERERERERERERERERERER+jESERESERERERERERERERERERERERMHESEhERERIRERERERERABERERERERERERERERERERERERERERERERERERERERERERERERERERERERERERERERIRO0ISESERIREREREREREREREREhEiEROZESERIREREREREREREQERERERERERERERERERERERERERERERERERERERERERERERERERERERERERERERERESEhHtERIRExERERERERERERERERERESEhHgITERESESEREREREREAERERERERERERERERERERERERERERERERERERERERERERERERERERERERERERERERERIRMd8RESEhEREREREREREREREREhEREREbwRIRESERERERERERARERERERERERERERERERERERERERERERERERERERERERERERERERERERERERERERERIREhMUkiERERERERERERERERERERERIhEhEaghEiEREREREREREQBxERERERERERERERERERERERERERERERERERERERERERERERERERERERERERERERERISERES2hMRERERERERERERERERIRERESESEVAhEhEhEREREREREBERERERERERERERERERERERERERERERERERERERERERERERERERERERERERERERERERERIREhaVERERERERERERERERERISERIRESEitBERERERERERERAAERERERERERERERERERERERERERERERERERERERERERERERERERERERERERERERERERERESERHtUREREhESERERERERERERERERERET3xESERIRESEREQERERERERERERERERERERERERERERERERERERERERERERERERERERERERERERERERERERERESETEcgxEhEjESEjERERERERERERERERER+hERMREhIREREAMRERERERERERERERERERERERERERERERERERERERERERERERERERERERERERERERERERERExEhEi3BERERERESEREREREREREREREREh7RERExIhERERARERERERERERERERERERERERERERERERERERERERERERERERERERERERERERERERERERERESERERESW3IhEhEhEhEREREREREREREREREh6xExEhEREREQCREREREREREREREREREREREREREREREREREREREREREREREREREREREREREREREREREREREREiESERJNUhESEREREREREREREREREREREiaCERERIREREBEREREREREREREREREREREREREREREREREREREREREREREREREREREREREREREREREREREREhESERIRIlhCEREhEREREREREREREREREhERKCExEhIRERADERERERERERERERERERERERERERERERERERERERERERERERERERERERERERERERERERERESESERISESEyrmERERERERERERERERERERExIRWBEhEREREQERERERERERERERERERERERERERERERERERERERERERERERERERERERERERERERERERERERERERERESIRERatISERERERERERERERERESEREhSxIREREREAEREREREREREREREREREREREREREREREREREREREREREREREREREREREREREREREREREREREREREREREREhFa9hERERISESERERERERERERERSREhERERAREREREREREREREREREREREREREREREREREREREREREREREREREREREREREREREREREREREREREREREREREREW8DIRIRIRERERERERERERERERVxIREREQAREREREREREREREREREREREREREREREREREREREREREREREREREREREREREREREREREREREREREREREREREiIRKfYRIREiESERERERERERERIRohEREREBERERERERERERERERERERERERERERERERERERERERERERERERERERERERERERERERERERERERERERERERERERERE9lhEhERERIRERERERERESEVwRERERABERERERERERERERERERERERERERERERERERERERERERERERERERERERERERERERERERERERERERERERERIiERERMSqUERERIhERERERERERESEYESEREQERERERERERERERERERERERERERERERERERERERERERERERERERERERERERERERERERERERERERERERERERERIREhEhF51hERIhERERERERERERMCEREREAERERERERERERERERERERERERERERERERERERERERERERERERERERERERERERERERERERERERERERERERERERESESIRETqHERERERERERERESEVsRERERAREREREREREREREREREREREREREREREREREREREREREREREREREREREREREREREREREREREREREREREREREREREREREREhHroxERERERERERERF7EhEREQAREREREREREREREREREREREREREREREREREREREREREREREREREREREREREREREREREREREREREREREREREREREREREREREWq+IRIRERERIRESrBEREREBEREREREREREREREREREREREREREREREREREREREREREREREREREREREREREREREREREREREREREREREREREREREREREREhERI/ujERIREREhHrERIRERABERERERERERERERERERERERERERERERERERERERERERERERERERERERERERERERERERERERERERERERERERERERERERERERERIRTQniERERFIAyIREREQERERERERERERERERERERERERERERERERERERERERERERERERERERERERERERERERERERERERERERERERERERERERERERERISEhESETeACakAvBISEREREAERERERERERERERERERERERERERERERERERERERERERERERERERERERERERERERERERERERERERERERERERERERERERERERERERERETERJFYRIRITERERAREREREREREREREREREREREREREREREREREREREREREREREREREREREREREREREREREREREREREREREREREREREREREREhEREiEhERERESESIRESEREREQARERERERERERERERERERERERERERERERERERERERERERERERERERERERERERERERERERERERERERERERERERERERERERERERERERESIRERERESES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doIAJ3HqYqZhhLKmb//wAAAACudn5aAABUzjgASAJBdgAAAABYZj0AqM04AFDzr3YAAAAAAABDaGFyVXBwZXJXAAFOd1ggAneUzjgAAAAAAADOOACAAUZ2DlxBduBbQXYAzjgAZAEAAHtiBXd7YgV3UAk/AAAIAAAAAgAAAAAAACDOOAAQagV3AAAAAAAAAABazzgACQAAAEjPOAAJAAAAAAAAAAAAAABIzzgAWM44AOLqBHcAAAAAAAIAAAAAOAAJAAAASM84AAkAAABMEgZ3AAAAAAAAAABIzzgACQAAAAAAAACEzjgAii4EdwAAAAAAAgAASM84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aCACdx6mKmYYSypm//8AAAAArnZ+WgAAVM44AEgCQXYAAAAAWGY9AKjNOABQ8692AAAAAAAAQ2hhclVwcGVyVwABTndYIAJ3lM44AAAAAAAAzjgAgAFGdg5cQXbgW0F2AM44AGQBAAB7YgV3e2IFd1AJPwAACAAAAAIAAAAAAAAgzjgAEGoFdwAAAAAAAAAAWs84AAkAAABIzzgACQAAAAAAAAAAAAAASM84AFjOOADi6gR3AAAAAAACAAAAADgACQAAAEjPOAAJAAAATBIGdwAAAAAAAAAASM84AAkAAAAAAAAAhM44AIouBHcAAAAAAAIAAEjPOAAJAAAAZHYACAAAAAAlAAAADAAAAAEAAAAYAAAADAAAAP8AAAISAAAADAAAAAEAAAAeAAAAGAAAACoAAAAFAAAAhQAAABYAAAAlAAAADAAAAAEAAABUAAAAqAAAACsAAAAFAAAAgwAAABUAAAABAAAAqwoNQgAADUIrAAAABQAAAA8AAABMAAAAAAAAAAAAAAAAAAAA//////////9sAAAARgBpAHIAbQBhACAAbgBvACAAdgDhAGwAaQBkAGEAOAA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DgA/jxOd7Q8OAD1cVJ3FDx3AP7///+M40138uBNd4wWtguwED4A0BS2C0Q2OAAQagV3AAAAAAAAAAB4NzgABgAAAGw3OAAGAAAAAgAAAAAAAADkFLYL0Oi0C+QUtgsAAAAA0Oi0C5Q2OAB7YgV3e2IFdwAAAAAACAAAAAIAAAAAAACcNjgAEGoFdwAAAAAAAAAA0jc4AAcAAADENzgABwAAAAAAAAAAAAAAxDc4ANQ2OADi6gR3AAAAAAACAAAAADgABwAAAMQ3OAAHAAAATBIGdwAAAAAAAAAAxDc4AAcAAAAAAAAAADc4AIouBHcAAAAAAAIAAMQ3O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sA4FK2C9h+tgvIQzsAAQAAAECrtAsAAAAAIAiTC9h+tgvIQzsAUGK2CwAAAAAgCJML44XcZAMAAADshdxkAQAAAAi5kQtozQ1ljmjUZCQ2OACAAUZ2DlxBduBbQXYkNjgAZAEAAHtiBXd7YgV3+M6OCwAIAAAAAgAAAAAAAEQ2OAAQagV3AAAAAAAAAAB4NzgABgAAAGw3OAAGAAAAAAAAAAAAAABsNzgAfDY4AOLqBHcAAAAAAAIAAAAAOAAGAAAAbDc4AAYAAABMEgZ3AAAAAAAAAABsNzgABgAAAAAAAACoNjgAii4EdwAAAAAAAgAAbDc4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DdBwAAAACw1L8L/p1Bdtis/2XiUQExGOsTDgAAAACxTyE1IgCKAWSnOABe9Mpl5Kc4AAAAAADged0HJKk4ACSIgBIsqDgAUwBlAGcAbwBlACAAVQBJAAAAAAAAAAAAJeTKZeEAAACgpzgAmjPpZAD+tgvhAAAAAQAAAM7UvwsAADgAOjPpZAQAAAAFAAAAAAAAAAAAAAAAAAAAztS/C6ypOAAk38plWFW0CwQAAADged0HAAAAAKXjymUQAAAAAAAAAFMAZQBnAG8AZQAgAFUASQAAAAr4gKg4AICoOADhAAAAAAAAALDUvwsAAAAAAQAAAAAAAAA8qDgA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ERESESOxMRIRERESInuEEhEREREREREREREREREREREREREREREREREREREREREREREREREREREREREREREREREREREREREREREREREREREREREREREREAERERERgxERIhERERETTQ4REhERERERERERERERERERERERERERERERERERERERERERERERERERERERERERERERERERERERERERERERERERERERERERERARERERITsRMREhESEhIRE9ChEREREREREREREREREREREREREREREREREREREREREREREREREREREREREREREREREREREREREREREREREREREREREREREQAREREREeQhEREREREREhESaNUREREREREhERERIREREREREREREREREREREREREREREREREREREREREREREREREREREREREREREREREREREREREREREREBEREREREYIRERERERERERESE5BRIRERIRESESERERERERERERERERERERERERERERERERERERERERERERERERERERERERERERERERERERERERERERERERABERERESE4ETERERERERIRERMTmFERIRIhERESEREREREREREREREREREREREREREREREREREREREREREREREREREREREREREREREREREREREREREREREQERERERERF/IRERERESERERERERTQUREhEREREREREREREREREREREREREREREREREREREREREREREREREREREREREREREREREREREREREREREREREREREAERERERESLnERERERERESESERIREviiERERIRERERERERERERERERERERERERERERERERERERERERERERERERERERERERERERERERERERERERERERERERARERERESESGjERERERESERERIhEiER8MISEREREREREREREREREREREREREREREREREREREREREREREREREREREREREREREREREREREREREREREREREREQAREREREhERGxEREREREREREhESESExGgwSERIRIREREREREREREREREREREREREREREREREREREREREREREREREREREREREREREREREREREREREREREREBEREREREREhORERERERERERESEREREiE6BTERERERERERERERERERERERERERERERERERERERERERERERERERERERERERERERERERERERERERERERERERABEREREREhESOiERERERESERESESETRUQh4OEREREhEhERERESEREREREREREREREREREREREREREREREREREREREREREREREREREREREREREREREREREQERERERERERESbyEREREREREhESEVC5qpsNbg8iEhEhERISEhEREREREREREREREREREREREREREREREREREREREREREREREREREREREREREREREREREREAERERERESERERahESEREREhETERuDIhESJaCYtREhEiEREREhERERERERERERERERERERERERERERERERERERERERERERERERERERERERERERERERERERARERERERERERESShIRESERESESHaERESERERPQsFERESIREREhEREREREREREREREREREREREREREREREREREREREREREREREREREREREREREREREREREQARERERERERIREhTREhERERERERsSIREREiEREV8LchERESEREREREREREREREREREREREREREREREREREREREREREREREREREREREREREREREREREREREBIREREREhERESEhPRERESERExEwERERIRESESERFbDBEhERERERERERERERERERERERERERERERERERERERERERERERERERERERERERERERERERERERERABERERERERERETERPRIRERESEREEERERESERIRISEVgMEhESEREREREREREREREREREREREREREREREREREREREREREREREREREREREREREREREREREREQIREREREREhERESIRHTIRERESEhaxERERERIRIhIRESeQQhEREREREREREREREREREREREREREREREREREREREREREREREREREREREREREREREREREREREAERERERERERERERERH0IREREhITpRESESERERERESERJglxEREhERERERESESERERERERERERERERERERERERERERERERERERERERERERERERERERERERARERERERERERERERERJEIRIRERERtCESERERERERERERIToHEREiEREREiERIRIhERIREREREREREREREREREREREREREREREREREREREREREREREREREQARERERERERERERERERMyESERMSMWkTERIREREREhESERExOw4RERIREREREREhERIREiEREREREREREREREREREREREREREREREREREREREREREREREREMEREREREREREREREREhESESESERIeoREhEREREREREREREiFNhhEREhESESERERESERERERERERERERERERERERERERERERERERERERERERERERERERERABERERERERERERERERERIRERESESIZUREREREREREREhEhERFsCjFJiMISESERESEhIRESIREREREREREREREREREREREREREREREREREREREREREREREQIRERERERERERERERERIRERESIRIRIf8RIRERERERIRERESEREScKBEN4vGIRITEREREiEREREREREREREREREREREREREREREREREREREREREREREREREAEREREREREREREREREhERESERIRExEpURIREREREhERESESESERHgtxER4JMRERFhERERESERERERERERERERERERERERERERERERERERERERERERERERAiERERERERERERERERESIRERMRIRESEZMRERERERERESESERIRERIavjERFZsxESCw1REREREREREREREREREREREREREREREREREREREREREREREREREQARERERERERERERERERERERERERERESIQERERIRERERERERERERIREUsKIREeuWEawVi1ERIhEREREiERIREhEhEREREREREREREREREREREREREREREREBIRERERERERERERERERERERERERESERI7YREhEhERERERERERESESEU0A9SESXfUf0RT78hEiERERESIRERIREREREREhERERERERERERERERERERERERABEREREREREREREREREREREREREREREiEbQRESEREREREREREREREhERyZDWESFghVshE8viERaNQRIRISIRERESEiIREREREREREREREREREREREREREQEhEREREREREREREREREREREREREREhESMZMSERIRERERERERERERESESTeAHIRETiGshIT23EStYBRERIRETEhEREREREREREREREREREREREREREREREAERERERERERERERERERERERERERETERIRFJMRIREREREREREREREhESESaV4LURESe9BhEROJQWtz0FERMSEhEhIREREhERERERERERERERERERERERERAhEREREREREREREREREREREREREREREhISE5YRERERERERERERIRIRERIRGqOQ1SERF5CmEhFblh/TPwURIRJTIRERIREREREREREREREREREREREREREQARERERERERERERERERERERERERERESERERIaURIRERERERERESEREhEREhFZFrizEREXsNEREWvUG1IvDhMfCgkxERERERERERERERERERERERERERERECERERERERERERERERERERERERERESESEhEREfwRERERERERERERIRERISEhEwQXANMRERQLYRIRW4PIESkEEXglD2EREhERERERERERERERERERERERERABERERERERERERERERERERERERERERERERESEs8REhIREREREREREREREREREa0S8AcRESHQoREhFA87QRKQQktxq78SERIRIREREREREREREREREREREQERERERERERERERERERERERERERERERERESESEu0hERERERERERERERERERERIksyebBRIRJoBBEREuB/8RJNhjmiLwoSESEhMREREREREREREREREREREAERERERERERERERERERERERERERERERERERESEUhiIREhERERERERERERERERESnhF5i0EREcAEESEScKlBIii3YCIpBBERIRMRERERERERERERERERERASEREREREREREREREREREREREREREREREREhEhEWAhERERERERERERERERERERIR6CEdC4EhESu4ERMRKpByEROLWPE6DBIREhEREREREREREREREREREQARERERERERERERERERERERERERERERERESERESIShRExERERERERERERERERERISK1EjvbcSERnAwREiFpDSERJLirEcCDIREREREREREREREREREREREBEREREREREREREREREREREREREREREREREREhERERpRERERERERERERERERESERETHoESffthERzcsxEhEeAFEhEUgAQVCHERIRERERERERERERERERERABERERERERERERERERERERERERERERERERESERIiES6RIREREREREREREREREhEhERItcRaoyFEhLX2CEhEhwNMRERaglRsKEREREREREREREREREREREQGxERERERERERERERERERERERERERERERESIRIRESERMDEREREREREREREREREhESIREegxFr/aISH/UHERERGA4REhFNCh0LYREREREREREREREREREREAEREREREREREREREREREREREREREREREREREREREREROWEREREREiERERERERERERETET3hEajpIREwOdERIRJLgREREVgMcA4hERERERERERERERERERARERERERERERERERERERERERERERERERERERERESIhIhLeIREhIREREhEREREREREREiETeCESvJ0REdxAUhIREfDxExIRUI6AIRESEREREREREREREREQARERERERERERERERERERERERERERERERERERERERERIRLPMSEREhERERERERERERESERISbfEh/cpxEUtPohEREU0FERExLOEyEREREREREREREREREREBEREREREREREREREREREREREREREREREREREREREREREhE7MRIRERIRERERERERERERESEREwIROZyDExyVBSIRIRbCEhERESESEREhERERERERERERERABERERERERERERERERERERERERERERERERERERESESIREhEYcRIRESERERERERERERESERIxMp0RFQysIRK0/RIhIRIRETERIREREREREREREREREREREQEREREREREREREREREREREREREREREREREREREREREREhEhEu8hERERIREREREREREREREREREWkREdlZQSHo4GERERIRISIREhEREREREREREREREREREAERERERERERERERERERERERERERERERERERERERIxERESESEWkyERERERERERERERERIRIhIREjnBIVvv8iFvoOERISERESETERERERERERERERERERERARERERERERERERERERERERERERERERERERERERERERISESESEh1SERERERERERERERISEhEREhESK0IR+01yERTBEhISESIRISESEREREREREREREREREQAREREREREREREREREREREREREREREREREREREREREREREREREReREREhERESERERERERERERERERLtERO8yBERERESEREREREREREREREREREREREREREBERERERERERERERERERERERERERERERERERERERERERERERERESPRIREREhIRERERERERERERERERE44SH4a+ERIRESERERERERERERERERERERERERERACERERERERERERERERERERERERERERERERERERERERERERERERIhOXERESERIRERERERERERERERESIXkRFrXvYREREREREREREREREREREREREREREREQERERERERERERERERERERERERERERERERERERERERERERERERERERFIMSERMRERERERERERERERERIRETyDEeBp4RISEhEREREREREREREREREREREREREAERERERERERERERERERERERERERERERERERERERERERERERERESEREpQREhEhEREREREREREREREREhESHKERB+sRERERERERERERERERERERERERERERARERERERERERERERERERERERERERERERERERERERERERERERERERIRIf8TETEREREREREREREREREhERESI54SyCBBMRMREREREREREREREREREREREREQARERERERERERERERERERERERERERERERERERERERERERERERESERExEkshERERERERERERERERERESISEhEkljMFrhEhEREREREREREREREREREREREREBERERERERERERERERERERERERERERERERERERERERERERERERERISEhESyhERERERERERERERERERIRESERERXKL5WDERERERERERERERERERERERERERABERERERERERERERERERERERERERERERERERERERERERERERERERERERISMDEREREREREREhEREREREREREREhIs14eCIRESEREREREREREREREREREREQEREREREREREREREREREREREREREREREREREREREREREREREREREREREhESGOEhEhMSEhIREREREREREREREREREx7biBEhIREREREREREREREREREREREAEREREREREREREREREREREREREREREREREREREREREREREREREREREREhEhF6IREhEREREREREREREREREREREhEREaBRERIRIRERERERERERERERERERAREREREREREREREREREREREREREREREREREREREREREREREREREREREREREhE/wREhERERIREREREREREREhEhERIRISmiEREhEREREREREREREREREREQAREREREREREREREREREREREREREREREREREREREREREREREREREREREhERFhEUsyERIRERERERERERERERERERERIRIRcHEREREREREREREREREREREREBEREREREREREREREREREREREREREREREREREREREREREREREREREREREjESEhEhnBERESERERERERERERERERERFhIREiKKESERERERERERERERERERERALERERERERERERERERERERERERERERERERERERERERERERERERERERERERISEhETXTIRERERERERERERERERERERESISESHLMREREREREREREREREREREQEREREREREREREREREREREREREREREREREREREREREREREREREREREREREREREhIRPVMRERIREREREREREREREREhMRIhIRFL8REREREREREREREREREREA4RERERERERERERERERERERERERERERERERERERERERERERERERERERERERERERERE4YRERESERIRERERERERERERERERESEsAxERERERIRERERERERERAREREREREREREREREREREREREREREREREREREREREREREREREREREREREREREREREREfoxEhEREhERERERERERERERERERERETBxEhIRERESEREREREREQARERERERERERERERERERERERERERERERERERERERERERERERERERERERERERERERESETtCEhEhESERERERERERERERERIRIhETmREhESEREREREREREREBEREREREREREREREREREREREREREREREREREREREREREREREREREREREREREREREREhIR7RESERMREREREREREREREREREREhIR4CExEREhEhERERERERABERERERERERERERERERERERERERERERERERERERERERERERERERERERERERERERERESETHfEREhIRERERERERERERERERIRERERG8ESEREhEREREREREQERERERERERERERERERERERERERERERERERERERERERERERERERERERERERERERERESERITFJIhERERERERERERERERERERESIRIRGoIRIhEREREREREREAcRERERERERERERERERERERERERERERERERERERERERERERERERERERERERERERERESEhEREtoTERERERERERERERERESEREREhEhFQIRIRIRERERERERARERERERERERERERERERERERERERERERERERERERERERERERERERERERERERERERERERESERIWlRERERERERERERERERESEhESEREhIrQREREREREREREQABEREREREREREREREREREREREREREREREREREREREREREREREREREREREREREREREREREREhER7VERERIREhERERERERERERERERERE98REhESEREhEREBEREREREREREREREREREREREREREREREREREREREREREREREREREREREREREREREREREREREhExHIMRIRIxEhIxEREREREREREREREREfoRETERISERERADERERERERERERERERERERERERERERERERERERERERERERERERERERERERERERERERERERERMRIRItwREREREREhERERERERERERERERIe0RERMSIREREQEREREREREREREREREREREREREREREREREREREREREREREREREREREREREREREREREREREREhEREREltyIRIRIRIRERERERERERERERERIesRMRIREREREAkRERERERERERERERERERERERERERERERERERERERERERERERERERERERERERERERERERERERIhEhESTVIREhERERERERERERERERERERImghERESERERARERERERERERERERERERERERERERERERERERERERERERERERERERERERERERERERERERERERIREhESESJYQhERIRERERERERERERERERIRESghMRISEREQAxEREREREREREREREREREREREREREREREREREREREREREREREREREREREREREREREREREREhEhESEhEhMq5hERERERERERERERERERERMSEVgRIREREREBEREREREREREREREREREREREREREREREREREREREREREREREREREREREREREREREREREREREREREREiEREWrSEhEREREREREREREREREhERIUsSERERERABERERERERERERERERERERERERERERERERERERERERERERERERERERERERERERERERERERERERERERERERIRWvYRERESEhEhEREREREREREREUkRIREREQERERERERERERERERERERERERERERERERERERERERERERERERERERERERERERERERERERERERERERERERERERFvAyESESEREREREREREREREREVcSEREREAERERERERERERERERERERERERERERERERERERERERERERERERERERERERERERERERERERERERERERERERERIiESn2ESERIhEhERERERERERESEaIRERERARERERERERERERERERERERERERERERERERERERERERERERERERERERERERERERERERERERERERERERERERERERERPZYRIRERESEREREREREREhFcEREREQARERERERERERERERERERERERERERERERERERERERERERERERERERERERERERERERERERERERERERERERESIhERETEqlBERESIREREREREREREhGBEhEREBERERERERERERERERERERERERERERERERERERERERERERERERERERERERERERERERERERERERERERERERERESERIRIRedYRESIRERERERERERETAhERERABEREREREREREREREREREREREREREREREREREREREREREREREREREREREREREREREREREREREREREREREREREREhEiERE6hxEREREREREREREhFbEREREQERERERERERERERERERERERERERERERERERERERERERERERERERERERERERERERERERERERERERERERERERERERERERERIR66MRERERERERERERexIREREAERERERERERERERERERERERERERERERERERERERERERERERERERERERERERERERERERERERERERERERERERERERERERERERFqviESERERESEREqwRERERARERERERERERERERERERERERERERERERERERERERERERERERERERERERERERERERERERERERERERERERERERERERERERERIRESP7oxESERERIR6xESEREQARERERERERERERERERERERERERERERERERERERERERERERERERERERERERERERERERERERERERERERERERERERERERERERERESEU0J4hERERSAMiEREREBERERERERERERERERERERERERERERERERERERERERERERERERERERERERERERERERERERERERERERERERERERERERERERESEhIREhE3gAmpALwSEhERERABERERERERERERERERERERERERERERERERERERERERERERERERERERERERERERERERERERERERERERERERERERERERERERERERERERExESRWESESExEREQERERERERERERERERERERERERERERERERERERERERERERERERERERERERERERERERERERERERERERERERERERERERERERIRERIhIREREREhEiEREhEREREAEREREREREREREREREREREREREREREREREREREREREREREREREREREREREREREREREREREREREREREREREREREREREREREREREREREiEREREREhEh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WAbFqq3Iei8133Tn2rTvr5Je/UA=</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pQ+X2RcVlosWDX35VjZj3Uv/SC4=</DigestValue>
    </Reference>
    <Reference URI="#idValidSigLnImg" Type="http://www.w3.org/2000/09/xmldsig#Object">
      <DigestMethod Algorithm="http://www.w3.org/2000/09/xmldsig#sha1"/>
      <DigestValue>4D4DpP7Wvm3ykvfkOI6IUf6eHyg=</DigestValue>
    </Reference>
    <Reference URI="#idInvalidSigLnImg" Type="http://www.w3.org/2000/09/xmldsig#Object">
      <DigestMethod Algorithm="http://www.w3.org/2000/09/xmldsig#sha1"/>
      <DigestValue>WvHPE1C7/veor9j/dsqzQN+IQ/U=</DigestValue>
    </Reference>
  </SignedInfo>
  <SignatureValue>Ww9n52HeCl1N2dIPgC8FWRvRrBkF/UzxTJ43HC41cPgK+6QrgWHWxelMyrLygF49bmiz1Bg+VwD3
YH1JPofZ3Scw11SUlfL8HZvGJvvRtYLUe4dt5n6stQhUpWV3424lpGYMKVQbFUN0k5q/8bby12R8
6OFnrZdNYFfLJjaXRXCL86D8S226/20sA/Z8hsEvjsau4NC0o73/nTPpNOtEX6+L8kDCWSbC2CR9
d/vVuYIK+o8EXC4PjjHUvRY595nvsA75O8vuDKtllJNGSUztXalkmcEuyTwvilxXYZPZzZWPpCaj
OlL0goDSypBCnbyk4iGaOVsg40rqS8bdrC96qQ==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4.xml?ContentType=application/vnd.openxmlformats-officedocument.spreadsheetml.comments+xml">
        <DigestMethod Algorithm="http://www.w3.org/2000/09/xmldsig#sha1"/>
        <DigestValue>heb6zMv/5eDqG54/WfZQZ1xBbHw=</DigestValue>
      </Reference>
      <Reference URI="/xl/media/image3.emf?ContentType=image/x-emf">
        <DigestMethod Algorithm="http://www.w3.org/2000/09/xmldsig#sha1"/>
        <DigestValue>e6LV0kpP1PDbWHfIXRYgpBIu28s=</DigestValue>
      </Reference>
      <Reference URI="/xl/drawings/drawing2.xml?ContentType=application/vnd.openxmlformats-officedocument.drawing+xml">
        <DigestMethod Algorithm="http://www.w3.org/2000/09/xmldsig#sha1"/>
        <DigestValue>MYC/IZ/qRNQVbqD8SUn1hDDnpdc=</DigestValue>
      </Reference>
      <Reference URI="/xl/media/image6.jpeg?ContentType=image/jpeg">
        <DigestMethod Algorithm="http://www.w3.org/2000/09/xmldsig#sha1"/>
        <DigestValue>t02czBjOGtjPSakqWFT7mgwfR1U=</DigestValue>
      </Reference>
      <Reference URI="/xl/media/image7.png?ContentType=image/png">
        <DigestMethod Algorithm="http://www.w3.org/2000/09/xmldsig#sha1"/>
        <DigestValue>vbG+gTxGr6BusXy/W7WZeUj3RwQ=</DigestValue>
      </Reference>
      <Reference URI="/xl/drawings/drawing1.xml?ContentType=application/vnd.openxmlformats-officedocument.drawing+xml">
        <DigestMethod Algorithm="http://www.w3.org/2000/09/xmldsig#sha1"/>
        <DigestValue>yJQEIJRc48HZfc5lKJ21gkMrEp4=</DigestValue>
      </Reference>
      <Reference URI="/xl/media/image5.png?ContentType=image/png">
        <DigestMethod Algorithm="http://www.w3.org/2000/09/xmldsig#sha1"/>
        <DigestValue>X8ifBPrZdk/1pGH6XtoivWXMYRg=</DigestValue>
      </Reference>
      <Reference URI="/xl/worksheets/sheet5.xml?ContentType=application/vnd.openxmlformats-officedocument.spreadsheetml.worksheet+xml">
        <DigestMethod Algorithm="http://www.w3.org/2000/09/xmldsig#sha1"/>
        <DigestValue>20opIXRvlLNP6Kl/M9OzauWWm3c=</DigestValue>
      </Reference>
      <Reference URI="/xl/worksheets/sheet6.xml?ContentType=application/vnd.openxmlformats-officedocument.spreadsheetml.worksheet+xml">
        <DigestMethod Algorithm="http://www.w3.org/2000/09/xmldsig#sha1"/>
        <DigestValue>ThSbKXBWSN/oGX1Sc9WVvySH77o=</DigestValue>
      </Reference>
      <Reference URI="/xl/drawings/vmlDrawing1.vml?ContentType=application/vnd.openxmlformats-officedocument.vmlDrawing">
        <DigestMethod Algorithm="http://www.w3.org/2000/09/xmldsig#sha1"/>
        <DigestValue>fJnfn5y6eEYccJEkK1/Pi/IR+xo=</DigestValue>
      </Reference>
      <Reference URI="/xl/sharedStrings.xml?ContentType=application/vnd.openxmlformats-officedocument.spreadsheetml.sharedStrings+xml">
        <DigestMethod Algorithm="http://www.w3.org/2000/09/xmldsig#sha1"/>
        <DigestValue>fVOeT2PBej0pWYC1KXyCp+eTbOc=</DigestValue>
      </Reference>
      <Reference URI="/xl/comments2.xml?ContentType=application/vnd.openxmlformats-officedocument.spreadsheetml.comments+xml">
        <DigestMethod Algorithm="http://www.w3.org/2000/09/xmldsig#sha1"/>
        <DigestValue>dllDKOxmSG/HopB65Ev4+c5hVqM=</DigestValue>
      </Reference>
      <Reference URI="/xl/theme/theme1.xml?ContentType=application/vnd.openxmlformats-officedocument.theme+xml">
        <DigestMethod Algorithm="http://www.w3.org/2000/09/xmldsig#sha1"/>
        <DigestValue>R4kIvsVDsowaZpCdS6qlPBKvBng=</DigestValue>
      </Reference>
      <Reference URI="/xl/media/image8.jpeg?ContentType=image/jpeg">
        <DigestMethod Algorithm="http://www.w3.org/2000/09/xmldsig#sha1"/>
        <DigestValue>Xacck+miE+FcZw5pdYMw6LejF0s=</DigestValue>
      </Reference>
      <Reference URI="/xl/printerSettings/printerSettings3.bin?ContentType=application/vnd.openxmlformats-officedocument.spreadsheetml.printerSettings">
        <DigestMethod Algorithm="http://www.w3.org/2000/09/xmldsig#sha1"/>
        <DigestValue>4BCvoalNEbb3oV5uMlBvti0qggk=</DigestValue>
      </Reference>
      <Reference URI="/xl/externalLinks/externalLink4.xml?ContentType=application/vnd.openxmlformats-officedocument.spreadsheetml.externalLink+xml">
        <DigestMethod Algorithm="http://www.w3.org/2000/09/xmldsig#sha1"/>
        <DigestValue>OFLHfjW/BTCl6hd2cQM3UiFVSWw=</DigestValue>
      </Reference>
      <Reference URI="/xl/calcChain.xml?ContentType=application/vnd.openxmlformats-officedocument.spreadsheetml.calcChain+xml">
        <DigestMethod Algorithm="http://www.w3.org/2000/09/xmldsig#sha1"/>
        <DigestValue>uGsvqfq5dd9+2unVIVKAEnH2xjQ=</DigestValue>
      </Reference>
      <Reference URI="/xl/printerSettings/printerSettings2.bin?ContentType=application/vnd.openxmlformats-officedocument.spreadsheetml.printerSettings">
        <DigestMethod Algorithm="http://www.w3.org/2000/09/xmldsig#sha1"/>
        <DigestValue>w8cfzS6D6hL5q+QDYQQpfxXsluY=</DigestValue>
      </Reference>
      <Reference URI="/xl/printerSettings/printerSettings5.bin?ContentType=application/vnd.openxmlformats-officedocument.spreadsheetml.printerSettings">
        <DigestMethod Algorithm="http://www.w3.org/2000/09/xmldsig#sha1"/>
        <DigestValue>4BCvoalNEbb3oV5uMlBvti0qggk=</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comments3.xml?ContentType=application/vnd.openxmlformats-officedocument.spreadsheetml.comments+xml">
        <DigestMethod Algorithm="http://www.w3.org/2000/09/xmldsig#sha1"/>
        <DigestValue>DkFeF0P62SeYxYplUmj53WCC4n0=</DigestValue>
      </Reference>
      <Reference URI="/xl/comments1.xml?ContentType=application/vnd.openxmlformats-officedocument.spreadsheetml.comments+xml">
        <DigestMethod Algorithm="http://www.w3.org/2000/09/xmldsig#sha1"/>
        <DigestValue>Y99iWobefgViLSmeoZPNn6IPJKQ=</DigestValue>
      </Reference>
      <Reference URI="/xl/printerSettings/printerSettings4.bin?ContentType=application/vnd.openxmlformats-officedocument.spreadsheetml.printerSettings">
        <DigestMethod Algorithm="http://www.w3.org/2000/09/xmldsig#sha1"/>
        <DigestValue>4BCvoalNEbb3oV5uMlBvti0qggk=</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2.xml?ContentType=application/vnd.openxmlformats-officedocument.spreadsheetml.externalLink+xml">
        <DigestMethod Algorithm="http://www.w3.org/2000/09/xmldsig#sha1"/>
        <DigestValue>7qhpXb3PUks09SQB5fXxnHG25oc=</DigestValue>
      </Reference>
      <Reference URI="/xl/externalLinks/externalLink1.xml?ContentType=application/vnd.openxmlformats-officedocument.spreadsheetml.externalLink+xml">
        <DigestMethod Algorithm="http://www.w3.org/2000/09/xmldsig#sha1"/>
        <DigestValue>NhvQ/t1lTtTjSUIMf7ihTXm1K4A=</DigestValue>
      </Reference>
      <Reference URI="/xl/printerSettings/printerSettings6.bin?ContentType=application/vnd.openxmlformats-officedocument.spreadsheetml.printerSettings">
        <DigestMethod Algorithm="http://www.w3.org/2000/09/xmldsig#sha1"/>
        <DigestValue>4BCvoalNEbb3oV5uMlBvti0qggk=</DigestValue>
      </Reference>
      <Reference URI="/xl/media/image4.jpeg?ContentType=image/jpeg">
        <DigestMethod Algorithm="http://www.w3.org/2000/09/xmldsig#sha1"/>
        <DigestValue>KNwJdxHNkLzlEenz5dM/rDpc/uQ=</DigestValue>
      </Reference>
      <Reference URI="/xl/styles.xml?ContentType=application/vnd.openxmlformats-officedocument.spreadsheetml.styles+xml">
        <DigestMethod Algorithm="http://www.w3.org/2000/09/xmldsig#sha1"/>
        <DigestValue>28+LlXCxwVjd3Q/mvBLSG4gHnig=</DigestValue>
      </Reference>
      <Reference URI="/xl/media/image1.emf?ContentType=image/x-emf">
        <DigestMethod Algorithm="http://www.w3.org/2000/09/xmldsig#sha1"/>
        <DigestValue>vnwyYPZ1GYr6kCa1gw5pgAvlv4k=</DigestValue>
      </Reference>
      <Reference URI="/xl/drawings/drawing5.xml?ContentType=application/vnd.openxmlformats-officedocument.drawing+xml">
        <DigestMethod Algorithm="http://www.w3.org/2000/09/xmldsig#sha1"/>
        <DigestValue>p0B+d/miTk4x67zM99enWxDwYBo=</DigestValue>
      </Reference>
      <Reference URI="/xl/media/image11.jpeg?ContentType=image/jpeg">
        <DigestMethod Algorithm="http://www.w3.org/2000/09/xmldsig#sha1"/>
        <DigestValue>IgZZGS+5in0DtJUbqnQP9Uweyf8=</DigestValue>
      </Reference>
      <Reference URI="/xl/media/image2.emf?ContentType=image/x-emf">
        <DigestMethod Algorithm="http://www.w3.org/2000/09/xmldsig#sha1"/>
        <DigestValue>ypm+P99K9t+fkha17SV8MtHHXTk=</DigestValue>
      </Reference>
      <Reference URI="/xl/drawings/drawing3.xml?ContentType=application/vnd.openxmlformats-officedocument.drawing+xml">
        <DigestMethod Algorithm="http://www.w3.org/2000/09/xmldsig#sha1"/>
        <DigestValue>9nip/yhBTvLw3kGr/cfTC7ryXps=</DigestValue>
      </Reference>
      <Reference URI="/xl/worksheets/sheet2.xml?ContentType=application/vnd.openxmlformats-officedocument.spreadsheetml.worksheet+xml">
        <DigestMethod Algorithm="http://www.w3.org/2000/09/xmldsig#sha1"/>
        <DigestValue>jqngy6Bt0VcsAT/goalUApsNua0=</DigestValue>
      </Reference>
      <Reference URI="/xl/worksheets/sheet3.xml?ContentType=application/vnd.openxmlformats-officedocument.spreadsheetml.worksheet+xml">
        <DigestMethod Algorithm="http://www.w3.org/2000/09/xmldsig#sha1"/>
        <DigestValue>Gu7l1pbOpeVSVyQ1JNnCVl2uOE4=</DigestValue>
      </Reference>
      <Reference URI="/xl/media/image12.jpeg?ContentType=image/jpeg">
        <DigestMethod Algorithm="http://www.w3.org/2000/09/xmldsig#sha1"/>
        <DigestValue>Y8yH5XVuglwnqgEJBxO72OVqf/I=</DigestValue>
      </Reference>
      <Reference URI="/xl/drawings/vmlDrawing6.vml?ContentType=application/vnd.openxmlformats-officedocument.vmlDrawing">
        <DigestMethod Algorithm="http://www.w3.org/2000/09/xmldsig#sha1"/>
        <DigestValue>lCwxaeN4uwR3J/rvZBlfpuf/K5I=</DigestValue>
      </Reference>
      <Reference URI="/xl/worksheets/sheet4.xml?ContentType=application/vnd.openxmlformats-officedocument.spreadsheetml.worksheet+xml">
        <DigestMethod Algorithm="http://www.w3.org/2000/09/xmldsig#sha1"/>
        <DigestValue>kHPZYsPvVlk7LALqSDgRPmSgihI=</DigestValue>
      </Reference>
      <Reference URI="/xl/workbook.xml?ContentType=application/vnd.openxmlformats-officedocument.spreadsheetml.sheet.main+xml">
        <DigestMethod Algorithm="http://www.w3.org/2000/09/xmldsig#sha1"/>
        <DigestValue>e94swt1GHcG4AnGyRhT9OleDW90=</DigestValue>
      </Reference>
      <Reference URI="/xl/drawings/vmlDrawing4.vml?ContentType=application/vnd.openxmlformats-officedocument.vmlDrawing">
        <DigestMethod Algorithm="http://www.w3.org/2000/09/xmldsig#sha1"/>
        <DigestValue>KqcXxYuyg3fUQNqConsnTHC6j9U=</DigestValue>
      </Reference>
      <Reference URI="/xl/drawings/vmlDrawing5.vml?ContentType=application/vnd.openxmlformats-officedocument.vmlDrawing">
        <DigestMethod Algorithm="http://www.w3.org/2000/09/xmldsig#sha1"/>
        <DigestValue>3Ni/1q1VM3nAmkZbHAhW8gbuWIU=</DigestValue>
      </Reference>
      <Reference URI="/xl/media/image10.jpeg?ContentType=image/jpeg">
        <DigestMethod Algorithm="http://www.w3.org/2000/09/xmldsig#sha1"/>
        <DigestValue>glycLfQ4Qr7omI+gRIpfkXT3OHI=</DigestValue>
      </Reference>
      <Reference URI="/xl/drawings/vmlDrawing3.vml?ContentType=application/vnd.openxmlformats-officedocument.vmlDrawing">
        <DigestMethod Algorithm="http://www.w3.org/2000/09/xmldsig#sha1"/>
        <DigestValue>EU8Yd2hDuXrQpGgDTEZ9F8JYgOA=</DigestValue>
      </Reference>
      <Reference URI="/xl/media/image9.jpeg?ContentType=image/jpeg">
        <DigestMethod Algorithm="http://www.w3.org/2000/09/xmldsig#sha1"/>
        <DigestValue>S0ePzK3Cn/EOA6AnQrW3KsMK1fs=</DigestValue>
      </Reference>
      <Reference URI="/xl/drawings/drawing4.xml?ContentType=application/vnd.openxmlformats-officedocument.drawing+xml">
        <DigestMethod Algorithm="http://www.w3.org/2000/09/xmldsig#sha1"/>
        <DigestValue>DFUGwsZVZEie4fwOrR7sBNEXXlI=</DigestValue>
      </Reference>
      <Reference URI="/xl/worksheets/sheet1.xml?ContentType=application/vnd.openxmlformats-officedocument.spreadsheetml.worksheet+xml">
        <DigestMethod Algorithm="http://www.w3.org/2000/09/xmldsig#sha1"/>
        <DigestValue>ubMEzNEwZElfLLLxt2yMCgIfZmY=</DigestValue>
      </Reference>
      <Reference URI="/xl/drawings/vmlDrawing2.vml?ContentType=application/vnd.openxmlformats-officedocument.vmlDrawing">
        <DigestMethod Algorithm="http://www.w3.org/2000/09/xmldsig#sha1"/>
        <DigestValue>fh/OnSZKoSVnqdKh7j03RAIOwp4=</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GWogKQy69lsUl1XZFLN1FgkktIk=</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drawings/_rels/drawing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ksDR0k26LYUGzx3ZoNr9cfvGRCE=</DigestValue>
      </Reference>
      <Reference URI="/xl/drawings/_rels/drawing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+W0gfxJAiXyOmNIEkHoPUpYbYPA=</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6.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vZxriyi4akAAHFkfaUuRvVAstGk=</DigestValue>
      </Reference>
      <Reference URI="/xl/worksheets/_rels/sheet5.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RKTkOI6YoEyyd7IBjhc0vx4CRkQ=</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TpDnm1BQCsXYn8vxbB/Njg+U+wk=</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mdssi:RelationshipReference SourceId="rId14"/>
          </Transform>
          <Transform Algorithm="http://www.w3.org/TR/2001/REC-xml-c14n-20010315"/>
        </Transforms>
        <DigestMethod Algorithm="http://www.w3.org/2000/09/xmldsig#sha1"/>
        <DigestValue>1nijYRHDFRGI2/jMTYLswNpyoSo=</DigestValue>
      </Reference>
    </Manifest>
    <SignatureProperties>
      <SignatureProperty Id="idSignatureTime" Target="#idPackageSignature">
        <mdssi:SignatureTime>
          <mdssi:Format>YYYY-MM-DDThh:mm:ssTZD</mdssi:Format>
          <mdssi:Value>2017-01-19T20:24:01Z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2017-01-19T20:24:01Z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u8WCwAXTV8WwjCZFsBAAAAtCNRW8C8clsARWEGCMJkWwEAAAC0I1Fb5CNRW6A6WQagOlkGBFksAO1UfFt0RmRbAQAAALQjUVsQWSwAgAHcdg5c13bgW9d2EFksAGQBAAAAAAAAAAAAAIFiqHaBYqh2uDpBAAAIAAAAAgAAAAAAADhZLAAWaqh2AAAAAAAAAABoWiwABgAAAFxaLAAGAAAAAAAAAAAAAABcWiwAcFksAOLqp3YAAAAAAAIAAAAALAAGAAAAXFosAAYAAABMEql2AAAAAAAAAABcWiwABgAAAODBSAKcWSwAii6ndgAAAAAAAgAAXFosAAYAAABkdgAIAAAAACUAAAAMAAAAAQAAABgAAAAMAAAAAAAAAhIAAAAMAAAAAQAAABYAAAAMAAAACAAAAFQAAABUAAAACgAAACcAAAAeAAAASgAAAAEAAACrCg1CAAANQgoAAABLAAAAAQAAAEwAAAAEAAAACQAAACcAAAAgAAAASwAAAFAAAABYAAAAFQAAABYAAAAMAAAAAAAAAFIAAABwAQAAAgAAABAAAAAHAAAAAAAAAAAAAAC8AgAAAAAAAAECAiJTAHkAcwB0AGUAbQAAAG4NoPj///IBAAAAAAAA/DtIBID4//8IAFh++/b//wAAAAAAAAAA4DtIBID4/////wAAAADcdg5c13bgW9d2rMAsAGQBAAAAAAAAAAAAAIFiqHaBYqh2U3p9WwAAAACAFi4AvEJBAABSRQBTen1bAAAAAIAVLgDgwUgCABIWA9DALAA1eX1bMB9QAPwBAAAMwSwA1Xh9W/wBAAAAAAAAgWKodoFiqHb8AQAAAAgAAAACAAAAAAAAJMEsABZqqHYAAAAAAAAAAFbCLAAHAAAASMIsAAcAAAAAAAAAAAAAAEjCLABcwSwA4uqndgAAAAAAAgAAAAAsAAcAAABIwiwABwAAAEwSqXYAAAAAAAAAAEjCLAAHAAAA4MFIAojBLACKLqd2AAAAAAACAABIwiw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ngYMAIICAACwks0KAAAAAEcUIfsiAIoBAAAAAAAAAACCAgAAngYMADypLAAj4L93ngYMAAAAAABYqSwAxZZNdSDJmwAAAAAATPQwcgIAAAAAAAAAAAAAACjv0gG0qSwA/rPyc54GDACCAgAAAgAAAAAAAAAGAAAAgAHcdgAAAACgp14FgAHcdp8QEwAxFgqwtKksADaB13agp14FAAAAAIAB3Ha0qSwAVYHXdoAB3HYAAAFhgAYKB9ypLACTgNd2AQAAAMSpLAAQAAAAAwEAAIAGCgfJEwFhgAYKBwAAAAABAAAACKosAAiqLA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PC9LADMHX5bAPFBABcAAAQBAAAAAAQAAGy+LABRHn5bmgDm3Xq/LAAABAAAAQIAAAAAAADEvSwAAM0sAADNLAAgviwAgAHcdg5c13bgW9d2IL4sAGQBAAAAAAAAAAAAAIFiqHaBYqh2WDlBAAAIAAAAAgAAAAAAAEi+LAAWaqh2AAAAAAAAAAB6vywABwAAAGy/LAAHAAAAAAAAAAAAAABsvywAgL4sAOLqp3YAAAAAAAIAAAAALAAHAAAAbL8sAAcAAABMEql2AAAAAAAAAABsvywABwAAAODBSAKsviwAii6ndgAAAAAAAgAAbL8s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8L0sAMwdflsA8UEAFwAABAEAAAAABAAAbL4sAFEefluaAObder8sAAAEAAABAgAAAAAAAMS9LAAAzSwAAM0sACC+LACAAdx2DlzXduBb13YgviwAZAEAAAAAAAAAAAAAgWKodoFiqHZYOUEAAAgAAAACAAAAAAAASL4sABZqqHYAAAAAAAAAAHq/LAAHAAAAbL8sAAcAAAAAAAAAAAAAAGy/LACAviwA4uqndgAAAAAAAgAAAAAsAAcAAABsvywABwAAAEwSqXYAAAAAAAAAAGy/LAAHAAAA4MFIAqy+LACKLqd2AAAAAAACAABsvyw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Dcdg5c13bgW9d2rMAsAGQBAAAAAAAAAAAAAIFiqHaBYqh2U3p9WwAAAACAFi4AvEJBAABSRQBTen1bAAAAAIAVLgDgwUgCABIWA9DALAA1eX1bMB9QAPwBAAAMwSwA1Xh9W/wBAAAAAAAAgWKodoFiqHb8AQAAAAgAAAACAAAAAAAAJMEsABZqqHYAAAAAAAAAAFbCLAAHAAAASMIsAAcAAAAAAAAAAAAAAEjCLABcwSwA4uqndgAAAAAAAgAAAAAsAAcAAABIwiwABwAAAEwSqXYAAAAAAAAAAEjCLAAHAAAA4MFIAojBLACKLqd2AAAAAAACAABIwiw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vFgsAF01fFsIwmRbAQAAALQjUVvAvHJbAEVhBgjCZFsBAAAAtCNRW+QjUVugOlkGoDpZBgRZLADtVHxbdEZkWwEAAAC0I1FbEFksAIAB3HYOXNd24FvXdhBZLABkAQAAAAAAAAAAAACBYqh2gWKodrg6QQAACAAAAAIAAAAAAAA4WSwAFmqodgAAAAAAAAAAaFosAAYAAABcWiwABgAAAAAAAAAAAAAAXFosAHBZLADi6qd2AAAAAAACAAAAACwABgAAAFxaLAAGAAAATBKpdgAAAAAAAAAAXFosAAYAAADgwUgCnFksAIoup3YAAAAAAAIAAFxaLAAGAAAAZHYACAAAAAAlAAAADAAAAAMAAAAYAAAADAAAAAAAAAISAAAADAAAAAEAAAAWAAAADAAAAAgAAABUAAAAVAAAAAoAAAAnAAAAHgAAAEoAAAABAAAAqwoNQgAADU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LCSzQpjZnh1YxYh/iIAigHsR7cCLKksAFhpeHUAAAAAAAAAAOCpLADWhnd1BgAAAAAAAAB4FgEuAAAAAKBL7AUBAAAAoEvsBQAAAAAGAAAAgAHcdqBL7AVYuVoAgAHcdo8QEwBOFgp+AAAsADaB13ZYuVoAoEvsBYAB3HaUqSwAVYHXdoAB3HZ4FgEueBYBLrypLACTgNd2AQAAAKSpLAD+ndd2MTmRWwAAAS4AAAAAAAAAALyrLAAAAAAA3KksAIs4kVtYqiwAAAAAAADEBQO8qywAAAAAAKCqLAAjOJFbCKos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vt:lpstr>
      <vt:lpstr>Anternativa</vt:lpstr>
      <vt:lpstr>ALT 6</vt:lpstr>
      <vt:lpstr>ALT 8</vt:lpstr>
      <vt:lpstr>ALT 9</vt:lpstr>
      <vt:lpstr>ALT 10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2017-01-03T17:27:05Z</cp:lastPrinted>
  <dcterms:created xsi:type="dcterms:W3CDTF">2016-11-30T18:58:44Z</dcterms:created>
  <dcterms:modified xsi:type="dcterms:W3CDTF">2017-01-18T17:15:05Z</dcterms:modified>
</cp:coreProperties>
</file>