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victor.delgado\Desktop\"/>
    </mc:Choice>
  </mc:AlternateContent>
  <bookViews>
    <workbookView xWindow="0" yWindow="0" windowWidth="20736" windowHeight="9408" activeTab="2"/>
  </bookViews>
  <sheets>
    <sheet name="Datos" sheetId="8" r:id="rId1"/>
    <sheet name="Anternativa" sheetId="11" r:id="rId2"/>
    <sheet name="ALT. 10" sheetId="12" r:id="rId3"/>
  </sheets>
  <externalReferences>
    <externalReference r:id="rId4"/>
    <externalReference r:id="rId5"/>
    <externalReference r:id="rId6"/>
    <externalReference r:id="rId7"/>
  </externalReferences>
  <definedNames>
    <definedName name="ALTERNATIVA" localSheetId="2">[1]NOMBRES!$D$2:$D$14</definedName>
    <definedName name="ALTERNATIVA">#REF!</definedName>
    <definedName name="ALTERNATIVO">[1]NOMBRES!$M$2:$M$7</definedName>
    <definedName name="_xlnm.Print_Area" localSheetId="2">'ALT. 10'!$B$1:$H$27,'ALT. 10'!$B$69:$H$162</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10'!$B:$C,'ALT. 10'!$1:$8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 r="H160" i="12"/>
  <c r="G160" i="12"/>
  <c r="F160" i="12"/>
  <c r="E160" i="12"/>
  <c r="H159" i="12"/>
  <c r="G159" i="12"/>
  <c r="F159" i="12"/>
  <c r="E159" i="12"/>
  <c r="B143" i="12"/>
  <c r="H26" i="12"/>
  <c r="G26" i="12"/>
  <c r="F26" i="12"/>
  <c r="E26" i="12"/>
  <c r="H25" i="12"/>
  <c r="G25" i="12"/>
  <c r="F25" i="12"/>
  <c r="E25" i="12"/>
  <c r="B9" i="12"/>
  <c r="C9" i="11"/>
  <c r="C10" i="11"/>
  <c r="B10" i="11"/>
  <c r="B9" i="11"/>
  <c r="E71" i="8" l="1"/>
</calcChain>
</file>

<file path=xl/sharedStrings.xml><?xml version="1.0" encoding="utf-8"?>
<sst xmlns="http://schemas.openxmlformats.org/spreadsheetml/2006/main" count="227" uniqueCount="134">
  <si>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</si>
  <si>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</si>
  <si>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</si>
  <si>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</si>
  <si>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</si>
  <si>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</si>
  <si>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</si>
  <si>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</si>
  <si>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</si>
  <si>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</si>
  <si>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</si>
  <si>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</si>
  <si>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</si>
  <si>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</si>
  <si>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</si>
  <si>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</si>
  <si>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</si>
  <si>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</si>
  <si>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</si>
  <si>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</si>
  <si>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</si>
  <si>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</si>
  <si>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</si>
  <si>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</si>
  <si>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</si>
  <si>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</si>
  <si>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</si>
  <si>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</si>
  <si>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</si>
  <si>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 xml:space="preserve">MARCA </t>
  </si>
  <si>
    <t>AÑO DE FABRICACIÓN</t>
  </si>
  <si>
    <t>AÑO DE INSTALACIÓN</t>
  </si>
  <si>
    <t>COMBUSTIBLE PRINCIPAL</t>
  </si>
  <si>
    <t>COMBUSTIBLE SECUNDARIO</t>
  </si>
  <si>
    <t>OTRO COMBUSTIBLE 1</t>
  </si>
  <si>
    <t>OTRO COMBUSTIBLE 2</t>
  </si>
  <si>
    <t>POTENCIA MWt</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</si>
  <si>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</si>
  <si>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</si>
  <si>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</si>
  <si>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</si>
  <si>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</si>
  <si>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</si>
  <si>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</si>
  <si>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</si>
  <si>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</si>
  <si>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</si>
  <si>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</si>
  <si>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</si>
  <si>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</si>
  <si>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Elaborado</t>
  </si>
  <si>
    <t>N° 1</t>
  </si>
  <si>
    <t>CALDERA</t>
  </si>
  <si>
    <t>n/a</t>
  </si>
  <si>
    <t>MARCA EQUIPO DE ABATIMIENTO 3</t>
  </si>
  <si>
    <t>TIPO EQUIPO DE ABATIMIENTO 3</t>
  </si>
  <si>
    <t>N° 2</t>
  </si>
  <si>
    <t>N/A</t>
  </si>
  <si>
    <t>% DE EFICIENCIA DS 138, ADJUNTAR RESPALDO DE LA EXISTENCIA DEL SIST. DE CONTROL</t>
  </si>
  <si>
    <t>FACTOR D.S. 138, CON SU UNIDAD DE MEDIDA</t>
  </si>
  <si>
    <t>LAVADOR SIMPLE (SCRUBBER)</t>
  </si>
  <si>
    <t>EQUIPO DE ABATIMIENTO</t>
  </si>
  <si>
    <t>CLASIFICACIÓN CCF DE LA FUENTE</t>
  </si>
  <si>
    <t>SISTEMA DE REGISTRO, ALMACENAMIENTO Y MANEJO DE DATOS</t>
  </si>
  <si>
    <t>RESPALDO DE CUANTIFICACIÓN DE COMBUSTIBLE</t>
  </si>
  <si>
    <t>Frecuencia de mantenimiento</t>
  </si>
  <si>
    <t>N° de serie</t>
  </si>
  <si>
    <t>Modelo</t>
  </si>
  <si>
    <t>Marca</t>
  </si>
  <si>
    <t>Tipo (orificio, boquilla, venturi, etc.)</t>
  </si>
  <si>
    <t>Certificado de origen</t>
  </si>
  <si>
    <t>FLUJOMETRO COMBUSTIBLE</t>
  </si>
  <si>
    <t>FORMA DE IDENTIFICAR EL COMBUSTIBLE CON EL QUE ESTÉ EN FUNC. LA FUENTE</t>
  </si>
  <si>
    <t>TIPO DE CUANTIFICACIÓN DEL NIVEL DE ACTIVIDAD DE LA FUENTE (EJ CONSUMO DE COMB, PRODUCCIÓN, ETC.)</t>
  </si>
  <si>
    <t>TORRE DE ABSORCION CARBON</t>
  </si>
  <si>
    <t>TORRE DE ABSORCION AGUA</t>
  </si>
  <si>
    <t>TORRE DE ABSORCION</t>
  </si>
  <si>
    <t>RECIRCULACION DE GASES</t>
  </si>
  <si>
    <t>QUEMADOR CON CONTROL DE AIRE</t>
  </si>
  <si>
    <t>PRECIPITADOR ELECTROESTATICO</t>
  </si>
  <si>
    <t>PLANTA DE ACIDO</t>
  </si>
  <si>
    <t>MULTICICLON</t>
  </si>
  <si>
    <t>LAVADOR VENTURI</t>
  </si>
  <si>
    <t>INYECCION DE VAPOR O AGUA</t>
  </si>
  <si>
    <t>INYECCION DE AMONIACO</t>
  </si>
  <si>
    <t>INCINERADOR</t>
  </si>
  <si>
    <t>FILTRO DE MANGAS</t>
  </si>
  <si>
    <t>FILTRO DE CARTUCHO</t>
  </si>
  <si>
    <t>DEMISTER</t>
  </si>
  <si>
    <t>DECANTADOR SECO</t>
  </si>
  <si>
    <t>DECANTADOR HUMEDO</t>
  </si>
  <si>
    <t>CONDENSADOR</t>
  </si>
  <si>
    <t>CIRCULACIÓN DE LECHO FLUIDIZADO</t>
  </si>
  <si>
    <t>CICLON SECO</t>
  </si>
  <si>
    <t>CICLON HUMEDO</t>
  </si>
  <si>
    <t>CATALIZADOR (OXIDACION CATALITICA)</t>
  </si>
  <si>
    <t>ANEXO N° 3: ALTERNATIVA N° 10</t>
  </si>
  <si>
    <t>Instrumento</t>
  </si>
  <si>
    <t>N°</t>
  </si>
  <si>
    <t>Año</t>
  </si>
  <si>
    <t>Región (RCA)</t>
  </si>
  <si>
    <t>RCA</t>
  </si>
  <si>
    <t>Marcelo Alejandro Medina Mena</t>
  </si>
  <si>
    <t>96.665.000-1</t>
  </si>
  <si>
    <t>Eagon Lautaro S.A.</t>
  </si>
  <si>
    <t>Ruta 5 Sur km 644, Lautaro</t>
  </si>
  <si>
    <t>Ruta 5 Sur km 644</t>
  </si>
  <si>
    <t>EIND001968-5 (codigo DS 138)</t>
  </si>
  <si>
    <t>Lautaro</t>
  </si>
  <si>
    <t>721445.69 m E 5731540.52 m S</t>
  </si>
  <si>
    <t>DS</t>
  </si>
  <si>
    <t>Caldera Daelim</t>
  </si>
  <si>
    <t>IN000373-9</t>
  </si>
  <si>
    <t>Daelim Boiler Co. Ltd.</t>
  </si>
  <si>
    <t>DL-D350 x18K</t>
  </si>
  <si>
    <t>BIOMASA</t>
  </si>
  <si>
    <t>No posee</t>
  </si>
  <si>
    <t>CAPACIDAD INSTALADA DE DISEÑO (ton vap/h)</t>
  </si>
  <si>
    <t>SI</t>
  </si>
  <si>
    <t>Multiciclon</t>
  </si>
  <si>
    <t>Daelim</t>
  </si>
  <si>
    <t>Caldera Sunplant</t>
  </si>
  <si>
    <t>Sunplant Engineering Co.</t>
  </si>
  <si>
    <t>B2-BIO-001</t>
  </si>
  <si>
    <t>Sunplant</t>
  </si>
  <si>
    <t>IN003176-3</t>
  </si>
  <si>
    <t>Actualmente, no es posible medir directamente el flujo de combustible porque este es consumido desde una tolva que es llenada por rebalse con una correa transportadora de biomasa. La cantidad de biomasa transportada por la correa es constante pero la fracción apartada depende del espacio libre en la tolva de alimentación.</t>
  </si>
  <si>
    <t>Adicionalmente, se entregarán los registros de un horómetro enclavado al ventilador de tiro forzado de la caldera, como respaldo del tiempo de funcionamiento de la caldera.</t>
  </si>
  <si>
    <t>Este código 10200901 correponde a los factores informados por titular</t>
  </si>
  <si>
    <t>Expediente: DFZ-2017-89-IX-LEY-EI</t>
  </si>
  <si>
    <t>CLASIFICACIÓN CCF (* VER NOTA)</t>
  </si>
  <si>
    <t>NOTA: 10200901 Este código correponde a los factores informados por titular y no el 10100901 indicado en la propuesta</t>
  </si>
  <si>
    <t>Se tiene un sistema de registro y almacenamiento diario de la producción de vapor.</t>
  </si>
  <si>
    <t>Calcula el flujo de combustible con correlación en base al flujo de vapor generado. El consumo de combustible se calculará aplicando un factor específico por tonelada de vapor generado. Este factor (ver formula), se obtiene del cálculo de la energía requerida para llevar el agua desde el estado líquido hasta vapor a las condiciones nominales de diseño. Para medir el flujo de vapor, se utilizará el flujómetro instalado en la cañería de salida de vapor de cada caldera. En los períodos que el sistema de registro horario de caudal de vapor no se encuentre operativo, se registrarán diariamente de forma manual las producciones de vapor por cada caldera.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</si>
</sst>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8"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sz val="11"/>
      <name val="Calibri"/>
      <family val="2"/>
      <scheme val="minor"/>
    </font>
    <font>
      <b/>
      <sz val="10"/>
      <name val="Calibri"/>
      <family val="2"/>
      <scheme val="minor"/>
    </font>
    <font>
      <sz val="11"/>
      <color theme="1"/>
      <name val="Arial"/>
      <family val="2"/>
    </font>
    <font>
      <sz val="10"/>
      <color theme="1"/>
      <name val="Arial"/>
      <family val="2"/>
    </font>
    <font>
      <b/>
      <sz val="11"/>
      <color theme="1"/>
      <name val="Arial"/>
      <family val="2"/>
    </font>
    <font>
      <b/>
      <sz val="10"/>
      <name val="Arial"/>
      <family val="2"/>
    </font>
    <font>
      <sz val="1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12">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0" fillId="0" borderId="1" xfId="1" applyFont="1" applyFill="1" applyBorder="1" applyAlignment="1">
      <alignment vertical="center"/>
    </xf>
    <xf numFmtId="0" fontId="6" fillId="0" borderId="0" xfId="1" applyFont="1" applyAlignment="1">
      <alignment horizontal="center" vertical="center"/>
    </xf>
    <xf numFmtId="0" fontId="2" fillId="0" borderId="0" xfId="0" applyFont="1"/>
    <xf numFmtId="0" fontId="3" fillId="2" borderId="1" xfId="0" applyFont="1" applyFill="1" applyBorder="1" applyAlignment="1">
      <alignment horizontal="center" vertical="center"/>
    </xf>
    <xf numFmtId="0" fontId="0" fillId="0" borderId="0" xfId="0" applyAlignment="1">
      <alignment horizontal="left" vertical="center"/>
    </xf>
    <xf numFmtId="0" fontId="9" fillId="2" borderId="2" xfId="0" applyFont="1" applyFill="1" applyBorder="1" applyAlignment="1">
      <alignment horizontal="left" vertical="center"/>
    </xf>
    <xf numFmtId="0" fontId="9" fillId="2" borderId="3" xfId="0" applyFont="1" applyFill="1" applyBorder="1" applyAlignment="1">
      <alignment horizontal="left" vertical="center"/>
    </xf>
    <xf numFmtId="0" fontId="9" fillId="2" borderId="4" xfId="0" applyFont="1" applyFill="1" applyBorder="1" applyAlignment="1">
      <alignment horizontal="left" vertical="center"/>
    </xf>
    <xf numFmtId="0" fontId="6" fillId="0" borderId="0" xfId="1" applyFont="1" applyAlignment="1">
      <alignment horizontal="left" vertical="center"/>
    </xf>
    <xf numFmtId="0" fontId="10" fillId="0" borderId="0" xfId="1" applyFont="1" applyFill="1" applyBorder="1" applyAlignment="1">
      <alignment horizontal="left" vertic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Alignment="1">
      <alignment horizontal="left"/>
    </xf>
    <xf numFmtId="0" fontId="13" fillId="0" borderId="0" xfId="0" applyFont="1"/>
    <xf numFmtId="0" fontId="14" fillId="0" borderId="1" xfId="0" applyFont="1" applyFill="1" applyBorder="1" applyAlignment="1">
      <alignment horizontal="right"/>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0" fontId="14" fillId="0" borderId="0" xfId="0" applyFont="1" applyFill="1" applyBorder="1" applyAlignment="1">
      <alignment horizontal="center"/>
    </xf>
    <xf numFmtId="0" fontId="4" fillId="3" borderId="1" xfId="0" applyFont="1" applyFill="1" applyBorder="1" applyAlignment="1">
      <alignment vertical="center"/>
    </xf>
    <xf numFmtId="0" fontId="4" fillId="3" borderId="1" xfId="0" applyFont="1" applyFill="1" applyBorder="1" applyAlignment="1">
      <alignment vertical="center" wrapText="1"/>
    </xf>
    <xf numFmtId="0" fontId="4" fillId="0" borderId="1" xfId="0" applyFont="1" applyFill="1" applyBorder="1" applyAlignment="1">
      <alignment vertical="center"/>
    </xf>
    <xf numFmtId="0" fontId="15" fillId="0" borderId="0" xfId="0" applyFont="1"/>
    <xf numFmtId="0" fontId="13" fillId="0" borderId="0" xfId="0" applyFont="1" applyFill="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13" fillId="0" borderId="0" xfId="0" applyFont="1" applyAlignment="1">
      <alignment vertical="center"/>
    </xf>
    <xf numFmtId="0" fontId="16" fillId="0" borderId="0" xfId="0" applyFont="1" applyFill="1" applyBorder="1" applyAlignment="1">
      <alignment vertical="center"/>
    </xf>
    <xf numFmtId="0" fontId="0" fillId="4" borderId="1" xfId="0" applyFill="1" applyBorder="1" applyAlignment="1">
      <alignment horizontal="center"/>
    </xf>
    <xf numFmtId="0" fontId="2" fillId="0" borderId="7" xfId="0" applyFont="1" applyFill="1" applyBorder="1"/>
    <xf numFmtId="0" fontId="4" fillId="3" borderId="1" xfId="0" applyFont="1" applyFill="1" applyBorder="1" applyAlignment="1">
      <alignment horizontal="left" vertical="center"/>
    </xf>
    <xf numFmtId="0" fontId="4" fillId="3" borderId="1" xfId="0" applyFont="1" applyFill="1" applyBorder="1" applyAlignment="1">
      <alignment horizontal="left" vertical="center" wrapText="1"/>
    </xf>
    <xf numFmtId="0" fontId="12" fillId="2" borderId="13" xfId="0" applyFont="1" applyFill="1" applyBorder="1" applyAlignment="1">
      <alignment horizontal="center" vertical="center"/>
    </xf>
    <xf numFmtId="0" fontId="10" fillId="0" borderId="1" xfId="1" applyFont="1" applyFill="1" applyBorder="1" applyAlignment="1">
      <alignment horizontal="center" vertical="center" wrapText="1"/>
    </xf>
    <xf numFmtId="0" fontId="7" fillId="0" borderId="0" xfId="0" applyFont="1"/>
    <xf numFmtId="14" fontId="7" fillId="0" borderId="1" xfId="0" applyNumberFormat="1" applyFont="1" applyBorder="1" applyAlignment="1">
      <alignment horizontal="center"/>
    </xf>
    <xf numFmtId="0" fontId="7" fillId="0" borderId="1" xfId="0" applyFont="1" applyBorder="1" applyAlignment="1">
      <alignment horizontal="center"/>
    </xf>
    <xf numFmtId="0" fontId="17" fillId="0" borderId="1" xfId="0" applyFont="1" applyBorder="1" applyAlignment="1">
      <alignment horizontal="center" wrapText="1"/>
    </xf>
    <xf numFmtId="0" fontId="17" fillId="0" borderId="1" xfId="0" applyFont="1" applyBorder="1" applyAlignment="1">
      <alignment horizontal="center"/>
    </xf>
    <xf numFmtId="0" fontId="7" fillId="0" borderId="1" xfId="0" applyFont="1" applyBorder="1" applyAlignment="1">
      <alignment horizontal="center" wrapText="1"/>
    </xf>
    <xf numFmtId="0" fontId="7" fillId="0" borderId="1" xfId="0" applyFont="1" applyFill="1" applyBorder="1" applyAlignment="1">
      <alignment horizontal="center" wrapText="1"/>
    </xf>
    <xf numFmtId="0" fontId="7" fillId="0" borderId="12" xfId="0" applyFont="1" applyBorder="1" applyAlignment="1">
      <alignment horizontal="center" wrapText="1"/>
    </xf>
    <xf numFmtId="0" fontId="7" fillId="0" borderId="9" xfId="0" applyFont="1" applyBorder="1" applyAlignment="1">
      <alignment horizontal="center"/>
    </xf>
    <xf numFmtId="0" fontId="14" fillId="0" borderId="1" xfId="0" applyFont="1" applyBorder="1" applyAlignment="1">
      <alignment horizontal="center"/>
    </xf>
    <xf numFmtId="0" fontId="2" fillId="0" borderId="0" xfId="0" applyFont="1" applyAlignment="1">
      <alignment vertical="justify"/>
    </xf>
    <xf numFmtId="0" fontId="0" fillId="4" borderId="7" xfId="0"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0" fontId="10" fillId="0" borderId="1" xfId="1" applyFont="1" applyFill="1" applyBorder="1" applyAlignment="1">
      <alignment horizontal="left" vertical="center"/>
    </xf>
    <xf numFmtId="0" fontId="5" fillId="0" borderId="11" xfId="1" applyFont="1" applyBorder="1" applyAlignment="1">
      <alignment horizontal="center"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2" fillId="0" borderId="1" xfId="0" applyFont="1" applyFill="1" applyBorder="1" applyAlignment="1">
      <alignment horizontal="left" vertical="top" wrapText="1"/>
    </xf>
    <xf numFmtId="0" fontId="5" fillId="0" borderId="0" xfId="1" applyFont="1" applyAlignment="1">
      <alignment horizontal="center" vertical="center"/>
    </xf>
    <xf numFmtId="0" fontId="6" fillId="0" borderId="0" xfId="1" applyFont="1" applyFill="1" applyAlignment="1">
      <alignment horizontal="center" vertical="center"/>
    </xf>
    <xf numFmtId="0" fontId="10" fillId="0" borderId="7" xfId="1" applyFont="1" applyFill="1" applyBorder="1" applyAlignment="1">
      <alignment horizontal="left" vertical="center"/>
    </xf>
    <xf numFmtId="0" fontId="2" fillId="0" borderId="7" xfId="0" applyFont="1" applyFill="1" applyBorder="1" applyAlignment="1">
      <alignment horizontal="left"/>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4"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9" fillId="2" borderId="13" xfId="0" applyFont="1" applyFill="1" applyBorder="1" applyAlignment="1">
      <alignment horizontal="left"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2" fillId="0" borderId="7" xfId="0" applyFont="1" applyFill="1" applyBorder="1" applyAlignment="1">
      <alignment horizontal="left" vertical="center"/>
    </xf>
    <xf numFmtId="0" fontId="0" fillId="0" borderId="0" xfId="0" applyFill="1"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4" fillId="0" borderId="1" xfId="0" applyFont="1" applyFill="1" applyBorder="1" applyAlignment="1">
      <alignment horizontal="center" vertical="center" wrapText="1"/>
    </xf>
    <xf numFmtId="0" fontId="13" fillId="0" borderId="1" xfId="0" applyFont="1" applyBorder="1" applyAlignment="1">
      <alignment horizontal="center"/>
    </xf>
    <xf numFmtId="0" fontId="4" fillId="3" borderId="1" xfId="0" applyFont="1" applyFill="1" applyBorder="1" applyAlignment="1">
      <alignment horizontal="left" vertical="center"/>
    </xf>
    <xf numFmtId="0" fontId="4" fillId="3" borderId="7"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9" xfId="0" applyFont="1" applyFill="1" applyBorder="1" applyAlignment="1">
      <alignment horizontal="left" vertical="center" wrapText="1"/>
    </xf>
    <xf numFmtId="0" fontId="14" fillId="0" borderId="7" xfId="0" applyFont="1" applyFill="1" applyBorder="1" applyAlignment="1">
      <alignment horizontal="justify" wrapText="1"/>
    </xf>
    <xf numFmtId="0" fontId="14" fillId="0" borderId="9" xfId="0" applyFont="1" applyFill="1" applyBorder="1" applyAlignment="1">
      <alignment horizontal="justify" wrapText="1"/>
    </xf>
    <xf numFmtId="0" fontId="14" fillId="0" borderId="7" xfId="0" applyFont="1" applyFill="1" applyBorder="1" applyAlignment="1">
      <alignment horizontal="center" vertical="center"/>
    </xf>
    <xf numFmtId="0" fontId="14" fillId="0" borderId="9" xfId="0" applyFont="1" applyFill="1" applyBorder="1" applyAlignment="1">
      <alignment horizontal="center" vertical="center"/>
    </xf>
    <xf numFmtId="49" fontId="5" fillId="0" borderId="16" xfId="0" applyNumberFormat="1"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14" fillId="0" borderId="7" xfId="0" applyFont="1" applyFill="1" applyBorder="1" applyAlignment="1">
      <alignment horizontal="justify" vertical="top" wrapText="1"/>
    </xf>
    <xf numFmtId="0" fontId="14" fillId="0" borderId="9" xfId="0" applyFont="1" applyFill="1" applyBorder="1" applyAlignment="1">
      <alignment horizontal="justify" vertical="top" wrapText="1"/>
    </xf>
    <xf numFmtId="0" fontId="5" fillId="0" borderId="0" xfId="0" applyFont="1" applyAlignment="1">
      <alignment horizontal="center" vertical="center"/>
    </xf>
    <xf numFmtId="14" fontId="5" fillId="0" borderId="16" xfId="0" applyNumberFormat="1"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6" fillId="0" borderId="0" xfId="1" applyFont="1" applyBorder="1" applyAlignment="1">
      <alignment horizontal="center" vertical="center"/>
    </xf>
    <xf numFmtId="0" fontId="7" fillId="0" borderId="1" xfId="0" applyFont="1" applyBorder="1" applyAlignment="1">
      <alignment horizontal="center" vertical="center"/>
    </xf>
    <xf numFmtId="0" fontId="6" fillId="0" borderId="1" xfId="1" applyFont="1" applyBorder="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4</xdr:row>
      <xdr:rowOff>94488</xdr:rowOff>
    </xdr:to>
    <xdr:pic>
      <xdr:nvPicPr>
        <xdr:cNvPr id="2" name="Imagen 3">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697189" cy="930726"/>
        </a:xfrm>
        <a:prstGeom prst="rect">
          <a:avLst/>
        </a:prstGeom>
      </xdr:spPr>
    </xdr:pic>
    <xdr:clientData/>
  </xdr:twoCellAnchor>
  <xdr:twoCellAnchor editAs="oneCell">
    <xdr:from>
      <xdr:col>2</xdr:col>
      <xdr:colOff>85725</xdr:colOff>
      <xdr:row>11</xdr:row>
      <xdr:rowOff>1895475</xdr:rowOff>
    </xdr:from>
    <xdr:to>
      <xdr:col>3</xdr:col>
      <xdr:colOff>876300</xdr:colOff>
      <xdr:row>11</xdr:row>
      <xdr:rowOff>2636265</xdr:rowOff>
    </xdr:to>
    <xdr:pic>
      <xdr:nvPicPr>
        <xdr:cNvPr id="4" name="3 Imagen"/>
        <xdr:cNvPicPr>
          <a:picLocks noChangeAspect="1"/>
        </xdr:cNvPicPr>
      </xdr:nvPicPr>
      <xdr:blipFill rotWithShape="1">
        <a:blip xmlns:r="http://schemas.openxmlformats.org/officeDocument/2006/relationships" r:embed="rId2"/>
        <a:srcRect l="32147" t="80698" r="42701" b="7925"/>
        <a:stretch/>
      </xdr:blipFill>
      <xdr:spPr>
        <a:xfrm>
          <a:off x="3717925" y="4791075"/>
          <a:ext cx="2911475" cy="740790"/>
        </a:xfrm>
        <a:prstGeom prst="rect">
          <a:avLst/>
        </a:prstGeom>
      </xdr:spPr>
    </xdr:pic>
    <xdr:clientData/>
  </xdr:twoCellAnchor>
  <xdr:twoCellAnchor editAs="oneCell">
    <xdr:from>
      <xdr:col>2</xdr:col>
      <xdr:colOff>73025</xdr:colOff>
      <xdr:row>145</xdr:row>
      <xdr:rowOff>1920875</xdr:rowOff>
    </xdr:from>
    <xdr:to>
      <xdr:col>3</xdr:col>
      <xdr:colOff>863600</xdr:colOff>
      <xdr:row>145</xdr:row>
      <xdr:rowOff>2661665</xdr:rowOff>
    </xdr:to>
    <xdr:pic>
      <xdr:nvPicPr>
        <xdr:cNvPr id="6" name="5 Imagen"/>
        <xdr:cNvPicPr>
          <a:picLocks noChangeAspect="1"/>
        </xdr:cNvPicPr>
      </xdr:nvPicPr>
      <xdr:blipFill rotWithShape="1">
        <a:blip xmlns:r="http://schemas.openxmlformats.org/officeDocument/2006/relationships" r:embed="rId2"/>
        <a:srcRect l="32147" t="80698" r="42701" b="7925"/>
        <a:stretch/>
      </xdr:blipFill>
      <xdr:spPr>
        <a:xfrm>
          <a:off x="3705225" y="13198475"/>
          <a:ext cx="2911475" cy="7407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guera\ST_Aire\Impuestos%20Verdes\Propuestas%20metodologica\Examenes%20de%20informacion%20y%20resoluciones\Eagon\DFZ-2017-89-IX-LEY-EI\Ficha%20Revisi&#243;n%20Eag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iguera\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iguera\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
      <sheetName val="ALT. 2"/>
      <sheetName val="ALT. 3"/>
      <sheetName val="ALT. 4"/>
      <sheetName val="ALT. 5"/>
      <sheetName val="ALT. 6"/>
      <sheetName val="ALT. 7"/>
      <sheetName val="ALT. 8"/>
      <sheetName val="ALT. 9"/>
      <sheetName val="ALT. 10"/>
      <sheetName val="ALT. 11"/>
    </sheetNames>
    <sheetDataSet>
      <sheetData sheetId="0" refreshError="1"/>
      <sheetData sheetId="1" refreshError="1"/>
      <sheetData sheetId="2">
        <row r="7">
          <cell r="B7" t="str">
            <v>Caldera Daelim</v>
          </cell>
        </row>
        <row r="11">
          <cell r="B11" t="str">
            <v>Caldera Sunplant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E231"/>
  <sheetViews>
    <sheetView view="pageLayout" topLeftCell="A151" zoomScale="85" zoomScaleNormal="100" zoomScalePageLayoutView="85" workbookViewId="0">
      <selection activeCell="E33" sqref="E33"/>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style="15" customWidth="1"/>
  </cols>
  <sheetData>
    <row r="3" spans="4:4" x14ac:dyDescent="0.3">
      <c r="D3" s="1"/>
    </row>
    <row r="20" spans="2:5" ht="15.6" x14ac:dyDescent="0.3">
      <c r="B20" s="56" t="s">
        <v>4</v>
      </c>
      <c r="C20" s="56"/>
      <c r="D20" s="56"/>
      <c r="E20" s="56"/>
    </row>
    <row r="21" spans="2:5" ht="15.6" customHeight="1" x14ac:dyDescent="0.3">
      <c r="B21" s="56"/>
      <c r="C21" s="56"/>
      <c r="D21" s="56"/>
      <c r="E21" s="56"/>
    </row>
    <row r="22" spans="2:5" ht="15.6" customHeight="1" x14ac:dyDescent="0.3">
      <c r="B22" s="81" t="s">
        <v>6</v>
      </c>
      <c r="C22" s="81"/>
      <c r="D22" s="81"/>
      <c r="E22" s="81"/>
    </row>
    <row r="23" spans="2:5" x14ac:dyDescent="0.3">
      <c r="B23" s="81" t="s">
        <v>7</v>
      </c>
      <c r="C23" s="81"/>
      <c r="D23" s="81"/>
      <c r="E23" s="81"/>
    </row>
    <row r="24" spans="2:5" x14ac:dyDescent="0.3">
      <c r="B24" s="5"/>
      <c r="C24" s="5"/>
      <c r="D24" s="5"/>
      <c r="E24" s="12"/>
    </row>
    <row r="25" spans="2:5" x14ac:dyDescent="0.3">
      <c r="B25" s="5"/>
      <c r="C25" s="5"/>
      <c r="D25" s="5"/>
      <c r="E25" s="12"/>
    </row>
    <row r="26" spans="2:5" x14ac:dyDescent="0.3">
      <c r="B26" s="5"/>
      <c r="C26" s="5"/>
      <c r="D26" s="5"/>
      <c r="E26" s="12"/>
    </row>
    <row r="27" spans="2:5" x14ac:dyDescent="0.3">
      <c r="B27" s="5"/>
      <c r="C27" s="57" t="s">
        <v>129</v>
      </c>
      <c r="D27" s="57"/>
      <c r="E27" s="12"/>
    </row>
    <row r="28" spans="2:5" x14ac:dyDescent="0.3">
      <c r="B28" s="5"/>
      <c r="C28" s="5"/>
      <c r="D28" s="5"/>
      <c r="E28" s="12"/>
    </row>
    <row r="29" spans="2:5" x14ac:dyDescent="0.3">
      <c r="B29" s="5"/>
      <c r="C29" s="5"/>
      <c r="D29" s="5"/>
      <c r="E29" s="12"/>
    </row>
    <row r="30" spans="2:5" x14ac:dyDescent="0.3">
      <c r="B30" s="5"/>
      <c r="C30" s="5"/>
      <c r="D30" s="5"/>
      <c r="E30" s="12"/>
    </row>
    <row r="31" spans="2:5" x14ac:dyDescent="0.3">
      <c r="B31" s="5"/>
      <c r="C31" s="5"/>
      <c r="D31" s="109"/>
      <c r="E31" s="12"/>
    </row>
    <row r="32" spans="2:5" ht="70.2" customHeight="1" x14ac:dyDescent="0.3">
      <c r="B32" s="5"/>
      <c r="C32" s="110" t="s">
        <v>49</v>
      </c>
      <c r="D32" s="111"/>
      <c r="E32" s="12"/>
    </row>
    <row r="33" spans="2:5" ht="70.2" customHeight="1" x14ac:dyDescent="0.3">
      <c r="B33" s="5"/>
      <c r="C33" s="110" t="s">
        <v>50</v>
      </c>
      <c r="D33" s="111"/>
      <c r="E33" s="12"/>
    </row>
    <row r="34" spans="2:5" x14ac:dyDescent="0.3">
      <c r="B34" s="5"/>
      <c r="C34" s="8"/>
      <c r="D34" s="5"/>
      <c r="E34" s="12"/>
    </row>
    <row r="35" spans="2:5" x14ac:dyDescent="0.3">
      <c r="B35" s="5"/>
      <c r="C35" s="8"/>
      <c r="D35" s="5"/>
      <c r="E35" s="12"/>
    </row>
    <row r="36" spans="2:5" x14ac:dyDescent="0.3">
      <c r="B36" s="5"/>
      <c r="C36" s="8"/>
      <c r="D36" s="5"/>
      <c r="E36" s="12"/>
    </row>
    <row r="37" spans="2:5" x14ac:dyDescent="0.3">
      <c r="B37" s="5"/>
      <c r="C37" s="5"/>
      <c r="D37" s="5"/>
      <c r="E37" s="12"/>
    </row>
    <row r="38" spans="2:5" x14ac:dyDescent="0.3">
      <c r="B38" s="82" t="s">
        <v>5</v>
      </c>
      <c r="C38" s="83"/>
      <c r="D38" s="83"/>
      <c r="E38" s="84"/>
    </row>
    <row r="39" spans="2:5" ht="60" customHeight="1" x14ac:dyDescent="0.3">
      <c r="B39" s="75" t="s">
        <v>9</v>
      </c>
      <c r="C39" s="76"/>
      <c r="D39" s="76"/>
      <c r="E39" s="77"/>
    </row>
    <row r="40" spans="2:5" x14ac:dyDescent="0.3">
      <c r="B40" s="78"/>
      <c r="C40" s="79"/>
      <c r="D40" s="79"/>
      <c r="E40" s="80"/>
    </row>
    <row r="41" spans="2:5" x14ac:dyDescent="0.3">
      <c r="B41" s="70"/>
      <c r="C41" s="71"/>
      <c r="D41" s="71"/>
      <c r="E41" s="72"/>
    </row>
    <row r="42" spans="2:5" ht="14.4" customHeight="1" x14ac:dyDescent="0.3">
      <c r="B42" s="64" t="s">
        <v>8</v>
      </c>
      <c r="C42" s="65"/>
      <c r="D42" s="65"/>
      <c r="E42" s="66"/>
    </row>
    <row r="43" spans="2:5" x14ac:dyDescent="0.3">
      <c r="B43" s="64"/>
      <c r="C43" s="65"/>
      <c r="D43" s="65"/>
      <c r="E43" s="66"/>
    </row>
    <row r="44" spans="2:5" x14ac:dyDescent="0.3">
      <c r="B44" s="64"/>
      <c r="C44" s="65"/>
      <c r="D44" s="65"/>
      <c r="E44" s="66"/>
    </row>
    <row r="45" spans="2:5" x14ac:dyDescent="0.3">
      <c r="B45" s="64"/>
      <c r="C45" s="65"/>
      <c r="D45" s="65"/>
      <c r="E45" s="66"/>
    </row>
    <row r="46" spans="2:5" x14ac:dyDescent="0.3">
      <c r="B46" s="64"/>
      <c r="C46" s="65"/>
      <c r="D46" s="65"/>
      <c r="E46" s="66"/>
    </row>
    <row r="47" spans="2:5" x14ac:dyDescent="0.3">
      <c r="B47" s="64"/>
      <c r="C47" s="65"/>
      <c r="D47" s="65"/>
      <c r="E47" s="66"/>
    </row>
    <row r="48" spans="2:5" x14ac:dyDescent="0.3">
      <c r="B48" s="64"/>
      <c r="C48" s="65"/>
      <c r="D48" s="65"/>
      <c r="E48" s="66"/>
    </row>
    <row r="49" spans="2:5" x14ac:dyDescent="0.3">
      <c r="B49" s="67"/>
      <c r="C49" s="68"/>
      <c r="D49" s="68"/>
      <c r="E49" s="69"/>
    </row>
    <row r="50" spans="2:5" x14ac:dyDescent="0.3">
      <c r="B50" s="60"/>
      <c r="C50" s="60"/>
      <c r="D50" s="60"/>
      <c r="E50" s="60"/>
    </row>
    <row r="51" spans="2:5" x14ac:dyDescent="0.3">
      <c r="B51" s="61" t="s">
        <v>10</v>
      </c>
      <c r="C51" s="62"/>
      <c r="D51" s="62"/>
      <c r="E51" s="63"/>
    </row>
    <row r="52" spans="2:5" x14ac:dyDescent="0.3">
      <c r="B52" s="4" t="s">
        <v>11</v>
      </c>
      <c r="C52" s="4"/>
      <c r="D52" s="32"/>
      <c r="E52" s="38">
        <v>42731</v>
      </c>
    </row>
    <row r="53" spans="2:5" x14ac:dyDescent="0.3">
      <c r="B53" s="51" t="s">
        <v>12</v>
      </c>
      <c r="C53" s="51"/>
      <c r="D53" s="58"/>
      <c r="E53" s="39" t="s">
        <v>103</v>
      </c>
    </row>
    <row r="54" spans="2:5" x14ac:dyDescent="0.3">
      <c r="B54" s="51" t="s">
        <v>13</v>
      </c>
      <c r="C54" s="51"/>
      <c r="D54" s="58"/>
      <c r="E54" s="39" t="s">
        <v>104</v>
      </c>
    </row>
    <row r="55" spans="2:5" x14ac:dyDescent="0.3">
      <c r="B55" s="51" t="s">
        <v>14</v>
      </c>
      <c r="C55" s="51"/>
      <c r="D55" s="58"/>
      <c r="E55" s="39" t="s">
        <v>105</v>
      </c>
    </row>
    <row r="56" spans="2:5" ht="27.6" x14ac:dyDescent="0.3">
      <c r="B56" s="51" t="s">
        <v>15</v>
      </c>
      <c r="C56" s="51"/>
      <c r="D56" s="58"/>
      <c r="E56" s="40" t="s">
        <v>102</v>
      </c>
    </row>
    <row r="57" spans="2:5" x14ac:dyDescent="0.3">
      <c r="B57" s="53" t="s">
        <v>16</v>
      </c>
      <c r="C57" s="53"/>
      <c r="D57" s="59"/>
      <c r="E57" s="41">
        <v>1</v>
      </c>
    </row>
    <row r="58" spans="2:5" x14ac:dyDescent="0.3">
      <c r="B58" s="2"/>
      <c r="C58" s="2"/>
      <c r="D58" s="2"/>
      <c r="E58" s="16"/>
    </row>
    <row r="59" spans="2:5" x14ac:dyDescent="0.3">
      <c r="B59" s="73" t="s">
        <v>17</v>
      </c>
      <c r="C59" s="73"/>
      <c r="D59" s="73"/>
      <c r="E59" s="74"/>
    </row>
    <row r="60" spans="2:5" x14ac:dyDescent="0.3">
      <c r="B60" s="51" t="s">
        <v>18</v>
      </c>
      <c r="C60" s="51"/>
      <c r="D60" s="58"/>
      <c r="E60" s="39" t="s">
        <v>104</v>
      </c>
    </row>
    <row r="61" spans="2:5" x14ac:dyDescent="0.3">
      <c r="B61" s="51" t="s">
        <v>14</v>
      </c>
      <c r="C61" s="51"/>
      <c r="D61" s="58"/>
      <c r="E61" s="39" t="s">
        <v>106</v>
      </c>
    </row>
    <row r="62" spans="2:5" ht="27" customHeight="1" x14ac:dyDescent="0.3">
      <c r="B62" s="51" t="s">
        <v>19</v>
      </c>
      <c r="C62" s="51"/>
      <c r="D62" s="58"/>
      <c r="E62" s="42" t="s">
        <v>107</v>
      </c>
    </row>
    <row r="63" spans="2:5" x14ac:dyDescent="0.3">
      <c r="B63" s="51" t="s">
        <v>20</v>
      </c>
      <c r="C63" s="51"/>
      <c r="D63" s="58"/>
      <c r="E63" s="39" t="s">
        <v>108</v>
      </c>
    </row>
    <row r="64" spans="2:5" x14ac:dyDescent="0.3">
      <c r="B64" s="54" t="s">
        <v>21</v>
      </c>
      <c r="C64" s="54"/>
      <c r="D64" s="85"/>
      <c r="E64" s="39">
        <v>9</v>
      </c>
    </row>
    <row r="65" spans="2:5" ht="27.6" x14ac:dyDescent="0.3">
      <c r="B65" s="51" t="s">
        <v>22</v>
      </c>
      <c r="C65" s="51"/>
      <c r="D65" s="58"/>
      <c r="E65" s="43" t="s">
        <v>109</v>
      </c>
    </row>
    <row r="66" spans="2:5" ht="26.25" customHeight="1" x14ac:dyDescent="0.3">
      <c r="B66" s="51" t="s">
        <v>15</v>
      </c>
      <c r="C66" s="51"/>
      <c r="D66" s="58"/>
      <c r="E66" s="40" t="s">
        <v>102</v>
      </c>
    </row>
    <row r="67" spans="2:5" x14ac:dyDescent="0.3">
      <c r="B67" s="51" t="s">
        <v>23</v>
      </c>
      <c r="C67" s="51"/>
      <c r="D67" s="58"/>
      <c r="E67" s="39">
        <v>57.9</v>
      </c>
    </row>
    <row r="68" spans="2:5" x14ac:dyDescent="0.3">
      <c r="B68" s="53" t="s">
        <v>24</v>
      </c>
      <c r="C68" s="53"/>
      <c r="D68" s="59"/>
      <c r="E68" s="41">
        <v>2</v>
      </c>
    </row>
    <row r="69" spans="2:5" x14ac:dyDescent="0.3">
      <c r="B69" s="53" t="s">
        <v>25</v>
      </c>
      <c r="C69" s="53"/>
      <c r="D69" s="59"/>
      <c r="E69" s="41">
        <v>0</v>
      </c>
    </row>
    <row r="70" spans="2:5" x14ac:dyDescent="0.3">
      <c r="B70" s="53" t="s">
        <v>26</v>
      </c>
      <c r="C70" s="53"/>
      <c r="D70" s="59"/>
      <c r="E70" s="41">
        <v>0</v>
      </c>
    </row>
    <row r="71" spans="2:5" x14ac:dyDescent="0.3">
      <c r="B71" s="53" t="s">
        <v>27</v>
      </c>
      <c r="C71" s="53"/>
      <c r="D71" s="59"/>
      <c r="E71" s="41">
        <f>E68+E69+E70</f>
        <v>2</v>
      </c>
    </row>
    <row r="73" spans="2:5" x14ac:dyDescent="0.3">
      <c r="B73" s="48" t="s">
        <v>38</v>
      </c>
      <c r="C73" s="49"/>
      <c r="D73" s="49"/>
      <c r="E73" s="50"/>
    </row>
    <row r="74" spans="2:5" x14ac:dyDescent="0.3">
      <c r="B74" s="31" t="s">
        <v>97</v>
      </c>
      <c r="C74" s="31" t="s">
        <v>98</v>
      </c>
      <c r="D74" s="31" t="s">
        <v>99</v>
      </c>
      <c r="E74" s="31" t="s">
        <v>100</v>
      </c>
    </row>
    <row r="75" spans="2:5" x14ac:dyDescent="0.3">
      <c r="B75" s="39" t="s">
        <v>110</v>
      </c>
      <c r="C75" s="39">
        <v>138</v>
      </c>
      <c r="D75" s="39"/>
      <c r="E75" s="39">
        <v>9</v>
      </c>
    </row>
    <row r="76" spans="2:5" x14ac:dyDescent="0.3">
      <c r="B76" s="39" t="s">
        <v>101</v>
      </c>
      <c r="C76" s="39">
        <v>12</v>
      </c>
      <c r="D76" s="39">
        <v>2008</v>
      </c>
      <c r="E76" s="39">
        <v>9</v>
      </c>
    </row>
    <row r="83" spans="2:5" ht="15.6" x14ac:dyDescent="0.3">
      <c r="B83" s="56" t="s">
        <v>4</v>
      </c>
      <c r="C83" s="56"/>
      <c r="D83" s="56"/>
      <c r="E83" s="56"/>
    </row>
    <row r="84" spans="2:5" x14ac:dyDescent="0.3">
      <c r="B84" s="9" t="s">
        <v>45</v>
      </c>
      <c r="C84" s="10"/>
      <c r="D84" s="11"/>
      <c r="E84" s="35" t="s">
        <v>51</v>
      </c>
    </row>
    <row r="85" spans="2:5" x14ac:dyDescent="0.3">
      <c r="B85" s="51" t="s">
        <v>43</v>
      </c>
      <c r="C85" s="51"/>
      <c r="D85" s="51"/>
      <c r="E85" s="41" t="s">
        <v>52</v>
      </c>
    </row>
    <row r="86" spans="2:5" x14ac:dyDescent="0.3">
      <c r="B86" s="51" t="s">
        <v>28</v>
      </c>
      <c r="C86" s="51"/>
      <c r="D86" s="51"/>
      <c r="E86" s="44" t="s">
        <v>111</v>
      </c>
    </row>
    <row r="87" spans="2:5" x14ac:dyDescent="0.3">
      <c r="B87" s="53" t="s">
        <v>44</v>
      </c>
      <c r="C87" s="53"/>
      <c r="D87" s="53"/>
      <c r="E87" s="45" t="s">
        <v>112</v>
      </c>
    </row>
    <row r="88" spans="2:5" x14ac:dyDescent="0.3">
      <c r="B88" s="55" t="s">
        <v>130</v>
      </c>
      <c r="C88" s="55"/>
      <c r="D88" s="55"/>
      <c r="E88" s="41">
        <v>10200902</v>
      </c>
    </row>
    <row r="89" spans="2:5" ht="14.4" customHeight="1" x14ac:dyDescent="0.3">
      <c r="B89" s="53" t="s">
        <v>29</v>
      </c>
      <c r="C89" s="53"/>
      <c r="D89" s="53"/>
      <c r="E89" s="44" t="s">
        <v>113</v>
      </c>
    </row>
    <row r="90" spans="2:5" x14ac:dyDescent="0.3">
      <c r="B90" s="51" t="s">
        <v>3</v>
      </c>
      <c r="C90" s="51"/>
      <c r="D90" s="51"/>
      <c r="E90" s="44" t="s">
        <v>114</v>
      </c>
    </row>
    <row r="91" spans="2:5" x14ac:dyDescent="0.3">
      <c r="B91" s="51" t="s">
        <v>30</v>
      </c>
      <c r="C91" s="51"/>
      <c r="D91" s="51"/>
      <c r="E91" s="45">
        <v>2007</v>
      </c>
    </row>
    <row r="92" spans="2:5" x14ac:dyDescent="0.3">
      <c r="B92" s="51" t="s">
        <v>31</v>
      </c>
      <c r="C92" s="51"/>
      <c r="D92" s="51"/>
      <c r="E92" s="45">
        <v>2007</v>
      </c>
    </row>
    <row r="93" spans="2:5" x14ac:dyDescent="0.3">
      <c r="B93" s="51" t="s">
        <v>32</v>
      </c>
      <c r="C93" s="51"/>
      <c r="D93" s="51"/>
      <c r="E93" s="41" t="s">
        <v>115</v>
      </c>
    </row>
    <row r="94" spans="2:5" x14ac:dyDescent="0.3">
      <c r="B94" s="51" t="s">
        <v>33</v>
      </c>
      <c r="C94" s="51"/>
      <c r="D94" s="51"/>
      <c r="E94" s="45" t="s">
        <v>116</v>
      </c>
    </row>
    <row r="95" spans="2:5" x14ac:dyDescent="0.3">
      <c r="B95" s="54" t="s">
        <v>34</v>
      </c>
      <c r="C95" s="54"/>
      <c r="D95" s="54"/>
      <c r="E95" s="41" t="s">
        <v>53</v>
      </c>
    </row>
    <row r="96" spans="2:5" x14ac:dyDescent="0.3">
      <c r="B96" s="53" t="s">
        <v>35</v>
      </c>
      <c r="C96" s="53"/>
      <c r="D96" s="53"/>
      <c r="E96" s="41" t="s">
        <v>53</v>
      </c>
    </row>
    <row r="97" spans="2:5" x14ac:dyDescent="0.3">
      <c r="B97" s="53" t="s">
        <v>36</v>
      </c>
      <c r="C97" s="53"/>
      <c r="D97" s="53"/>
      <c r="E97" s="41">
        <v>31.3</v>
      </c>
    </row>
    <row r="98" spans="2:5" x14ac:dyDescent="0.3">
      <c r="B98" s="53" t="s">
        <v>117</v>
      </c>
      <c r="C98" s="53"/>
      <c r="D98" s="53"/>
      <c r="E98" s="41">
        <v>35</v>
      </c>
    </row>
    <row r="99" spans="2:5" x14ac:dyDescent="0.3">
      <c r="B99" s="53" t="s">
        <v>37</v>
      </c>
      <c r="C99" s="53"/>
      <c r="D99" s="53"/>
      <c r="E99" s="41" t="s">
        <v>118</v>
      </c>
    </row>
    <row r="100" spans="2:5" x14ac:dyDescent="0.3">
      <c r="B100" s="51" t="s">
        <v>39</v>
      </c>
      <c r="C100" s="51"/>
      <c r="D100" s="51"/>
      <c r="E100" s="45" t="s">
        <v>119</v>
      </c>
    </row>
    <row r="101" spans="2:5" x14ac:dyDescent="0.3">
      <c r="B101" s="51" t="s">
        <v>40</v>
      </c>
      <c r="C101" s="51"/>
      <c r="D101" s="51"/>
      <c r="E101" s="45" t="s">
        <v>120</v>
      </c>
    </row>
    <row r="102" spans="2:5" x14ac:dyDescent="0.3">
      <c r="B102" s="51" t="s">
        <v>41</v>
      </c>
      <c r="C102" s="51"/>
      <c r="D102" s="51"/>
      <c r="E102" s="41" t="s">
        <v>53</v>
      </c>
    </row>
    <row r="103" spans="2:5" x14ac:dyDescent="0.3">
      <c r="B103" s="51" t="s">
        <v>42</v>
      </c>
      <c r="C103" s="51"/>
      <c r="D103" s="51"/>
      <c r="E103" s="41" t="s">
        <v>53</v>
      </c>
    </row>
    <row r="104" spans="2:5" x14ac:dyDescent="0.3">
      <c r="B104" s="51" t="s">
        <v>55</v>
      </c>
      <c r="C104" s="51"/>
      <c r="D104" s="51"/>
      <c r="E104" s="41" t="s">
        <v>53</v>
      </c>
    </row>
    <row r="105" spans="2:5" x14ac:dyDescent="0.3">
      <c r="B105" s="51" t="s">
        <v>54</v>
      </c>
      <c r="C105" s="51"/>
      <c r="D105" s="51"/>
      <c r="E105" s="41" t="s">
        <v>53</v>
      </c>
    </row>
    <row r="106" spans="2:5" x14ac:dyDescent="0.3">
      <c r="B106" s="6" t="s">
        <v>131</v>
      </c>
      <c r="C106" s="13"/>
      <c r="D106" s="13"/>
      <c r="E106" s="14"/>
    </row>
    <row r="107" spans="2:5" x14ac:dyDescent="0.3">
      <c r="B107" s="13"/>
      <c r="C107" s="13"/>
      <c r="D107" s="13"/>
      <c r="E107" s="14"/>
    </row>
    <row r="108" spans="2:5" x14ac:dyDescent="0.3">
      <c r="B108" s="13"/>
      <c r="C108" s="13"/>
      <c r="D108" s="13"/>
      <c r="E108" s="14"/>
    </row>
    <row r="109" spans="2:5" x14ac:dyDescent="0.3">
      <c r="B109" s="13"/>
      <c r="C109" s="13"/>
      <c r="D109" s="13"/>
      <c r="E109" s="14"/>
    </row>
    <row r="110" spans="2:5" x14ac:dyDescent="0.3">
      <c r="B110" s="13"/>
      <c r="C110" s="13"/>
      <c r="D110" s="13"/>
      <c r="E110" s="14"/>
    </row>
    <row r="111" spans="2:5" x14ac:dyDescent="0.3">
      <c r="B111" s="13"/>
      <c r="C111" s="13"/>
      <c r="D111" s="13"/>
      <c r="E111" s="14"/>
    </row>
    <row r="112" spans="2:5" x14ac:dyDescent="0.3">
      <c r="B112" s="13"/>
      <c r="C112" s="13"/>
      <c r="D112" s="13"/>
      <c r="E112" s="14"/>
    </row>
    <row r="113" spans="2:5" x14ac:dyDescent="0.3">
      <c r="B113" s="13"/>
      <c r="C113" s="13"/>
      <c r="D113" s="13"/>
      <c r="E113" s="14"/>
    </row>
    <row r="114" spans="2:5" x14ac:dyDescent="0.3">
      <c r="B114" s="13"/>
      <c r="C114" s="13"/>
      <c r="D114" s="13"/>
      <c r="E114" s="14"/>
    </row>
    <row r="115" spans="2:5" x14ac:dyDescent="0.3">
      <c r="B115" s="13"/>
      <c r="C115" s="13"/>
      <c r="D115" s="13"/>
      <c r="E115" s="14"/>
    </row>
    <row r="116" spans="2:5" x14ac:dyDescent="0.3">
      <c r="B116" s="13"/>
      <c r="C116" s="13"/>
      <c r="D116" s="13"/>
      <c r="E116" s="14"/>
    </row>
    <row r="117" spans="2:5" x14ac:dyDescent="0.3">
      <c r="B117" s="13"/>
      <c r="C117" s="13"/>
      <c r="D117" s="13"/>
      <c r="E117" s="14"/>
    </row>
    <row r="118" spans="2:5" x14ac:dyDescent="0.3">
      <c r="B118" s="13"/>
      <c r="C118" s="13"/>
      <c r="D118" s="13"/>
      <c r="E118" s="14"/>
    </row>
    <row r="119" spans="2:5" x14ac:dyDescent="0.3">
      <c r="B119" s="13"/>
      <c r="C119" s="13"/>
      <c r="D119" s="13"/>
      <c r="E119" s="14"/>
    </row>
    <row r="120" spans="2:5" x14ac:dyDescent="0.3">
      <c r="B120" s="13"/>
      <c r="C120" s="13"/>
      <c r="D120" s="13"/>
      <c r="E120" s="14"/>
    </row>
    <row r="121" spans="2:5" x14ac:dyDescent="0.3">
      <c r="B121" s="13"/>
      <c r="C121" s="13"/>
      <c r="D121" s="13"/>
      <c r="E121" s="14"/>
    </row>
    <row r="122" spans="2:5" x14ac:dyDescent="0.3">
      <c r="B122" s="13"/>
      <c r="C122" s="13"/>
      <c r="D122" s="13"/>
      <c r="E122" s="14"/>
    </row>
    <row r="123" spans="2:5" x14ac:dyDescent="0.3">
      <c r="B123" s="13"/>
      <c r="C123" s="13"/>
      <c r="D123" s="13"/>
      <c r="E123" s="14"/>
    </row>
    <row r="124" spans="2:5" x14ac:dyDescent="0.3">
      <c r="B124" s="13"/>
      <c r="C124" s="13"/>
      <c r="D124" s="13"/>
      <c r="E124" s="14"/>
    </row>
    <row r="125" spans="2:5" x14ac:dyDescent="0.3">
      <c r="B125" s="13"/>
      <c r="C125" s="13"/>
      <c r="D125" s="13"/>
      <c r="E125" s="14"/>
    </row>
    <row r="126" spans="2:5" x14ac:dyDescent="0.3">
      <c r="B126" s="13"/>
      <c r="C126" s="13"/>
      <c r="D126" s="13"/>
      <c r="E126" s="14"/>
    </row>
    <row r="127" spans="2:5" x14ac:dyDescent="0.3">
      <c r="B127" s="13"/>
      <c r="C127" s="13"/>
      <c r="D127" s="13"/>
      <c r="E127" s="14"/>
    </row>
    <row r="128" spans="2:5" x14ac:dyDescent="0.3">
      <c r="B128" s="13"/>
      <c r="C128" s="13"/>
      <c r="D128" s="13"/>
      <c r="E128" s="14"/>
    </row>
    <row r="129" spans="2:5" x14ac:dyDescent="0.3">
      <c r="B129" s="13"/>
      <c r="C129" s="13"/>
      <c r="D129" s="13"/>
      <c r="E129" s="14"/>
    </row>
    <row r="130" spans="2:5" x14ac:dyDescent="0.3">
      <c r="B130" s="13"/>
      <c r="C130" s="13"/>
      <c r="D130" s="13"/>
      <c r="E130" s="14"/>
    </row>
    <row r="131" spans="2:5" x14ac:dyDescent="0.3">
      <c r="B131" s="13"/>
      <c r="C131" s="13"/>
      <c r="D131" s="13"/>
      <c r="E131" s="14"/>
    </row>
    <row r="132" spans="2:5" x14ac:dyDescent="0.3">
      <c r="B132" s="13"/>
      <c r="C132" s="13"/>
      <c r="D132" s="13"/>
      <c r="E132" s="14"/>
    </row>
    <row r="133" spans="2:5" ht="15.6" x14ac:dyDescent="0.3">
      <c r="B133" s="52" t="s">
        <v>4</v>
      </c>
      <c r="C133" s="52"/>
      <c r="D133" s="52"/>
      <c r="E133" s="52"/>
    </row>
    <row r="134" spans="2:5" x14ac:dyDescent="0.3">
      <c r="B134" s="9" t="s">
        <v>45</v>
      </c>
      <c r="C134" s="10"/>
      <c r="D134" s="11"/>
      <c r="E134" s="35" t="s">
        <v>56</v>
      </c>
    </row>
    <row r="135" spans="2:5" x14ac:dyDescent="0.3">
      <c r="B135" s="51" t="s">
        <v>43</v>
      </c>
      <c r="C135" s="51"/>
      <c r="D135" s="51"/>
      <c r="E135" s="41" t="s">
        <v>52</v>
      </c>
    </row>
    <row r="136" spans="2:5" x14ac:dyDescent="0.3">
      <c r="B136" s="51" t="s">
        <v>28</v>
      </c>
      <c r="C136" s="51"/>
      <c r="D136" s="51"/>
      <c r="E136" s="44" t="s">
        <v>121</v>
      </c>
    </row>
    <row r="137" spans="2:5" x14ac:dyDescent="0.3">
      <c r="B137" s="53" t="s">
        <v>44</v>
      </c>
      <c r="C137" s="53"/>
      <c r="D137" s="53"/>
      <c r="E137" s="39" t="s">
        <v>125</v>
      </c>
    </row>
    <row r="138" spans="2:5" x14ac:dyDescent="0.3">
      <c r="B138" s="55" t="s">
        <v>130</v>
      </c>
      <c r="C138" s="55"/>
      <c r="D138" s="55"/>
      <c r="E138" s="41">
        <v>10200902</v>
      </c>
    </row>
    <row r="139" spans="2:5" x14ac:dyDescent="0.3">
      <c r="B139" s="53" t="s">
        <v>29</v>
      </c>
      <c r="C139" s="53"/>
      <c r="D139" s="53"/>
      <c r="E139" s="44" t="s">
        <v>122</v>
      </c>
    </row>
    <row r="140" spans="2:5" x14ac:dyDescent="0.3">
      <c r="B140" s="51" t="s">
        <v>3</v>
      </c>
      <c r="C140" s="51"/>
      <c r="D140" s="51"/>
      <c r="E140" s="44" t="s">
        <v>123</v>
      </c>
    </row>
    <row r="141" spans="2:5" x14ac:dyDescent="0.3">
      <c r="B141" s="51" t="s">
        <v>30</v>
      </c>
      <c r="C141" s="51"/>
      <c r="D141" s="51"/>
      <c r="E141" s="39">
        <v>2014</v>
      </c>
    </row>
    <row r="142" spans="2:5" x14ac:dyDescent="0.3">
      <c r="B142" s="51" t="s">
        <v>31</v>
      </c>
      <c r="C142" s="51"/>
      <c r="D142" s="51"/>
      <c r="E142" s="39">
        <v>2014</v>
      </c>
    </row>
    <row r="143" spans="2:5" x14ac:dyDescent="0.3">
      <c r="B143" s="51" t="s">
        <v>32</v>
      </c>
      <c r="C143" s="51"/>
      <c r="D143" s="51"/>
      <c r="E143" s="41" t="s">
        <v>115</v>
      </c>
    </row>
    <row r="144" spans="2:5" x14ac:dyDescent="0.3">
      <c r="B144" s="51" t="s">
        <v>33</v>
      </c>
      <c r="C144" s="51"/>
      <c r="D144" s="51"/>
      <c r="E144" s="45" t="s">
        <v>116</v>
      </c>
    </row>
    <row r="145" spans="2:5" x14ac:dyDescent="0.3">
      <c r="B145" s="54" t="s">
        <v>34</v>
      </c>
      <c r="C145" s="54"/>
      <c r="D145" s="54"/>
      <c r="E145" s="41" t="s">
        <v>53</v>
      </c>
    </row>
    <row r="146" spans="2:5" x14ac:dyDescent="0.3">
      <c r="B146" s="53" t="s">
        <v>35</v>
      </c>
      <c r="C146" s="53"/>
      <c r="D146" s="53"/>
      <c r="E146" s="41" t="s">
        <v>53</v>
      </c>
    </row>
    <row r="147" spans="2:5" x14ac:dyDescent="0.3">
      <c r="B147" s="53" t="s">
        <v>36</v>
      </c>
      <c r="C147" s="53"/>
      <c r="D147" s="53"/>
      <c r="E147" s="41">
        <v>26.6</v>
      </c>
    </row>
    <row r="148" spans="2:5" x14ac:dyDescent="0.3">
      <c r="B148" s="53" t="s">
        <v>117</v>
      </c>
      <c r="C148" s="53"/>
      <c r="D148" s="53"/>
      <c r="E148" s="41">
        <v>30</v>
      </c>
    </row>
    <row r="149" spans="2:5" x14ac:dyDescent="0.3">
      <c r="B149" s="53" t="s">
        <v>37</v>
      </c>
      <c r="C149" s="53"/>
      <c r="D149" s="53"/>
      <c r="E149" s="41" t="s">
        <v>118</v>
      </c>
    </row>
    <row r="150" spans="2:5" x14ac:dyDescent="0.3">
      <c r="B150" s="51" t="s">
        <v>39</v>
      </c>
      <c r="C150" s="51"/>
      <c r="D150" s="51"/>
      <c r="E150" s="45" t="s">
        <v>119</v>
      </c>
    </row>
    <row r="151" spans="2:5" x14ac:dyDescent="0.3">
      <c r="B151" s="51" t="s">
        <v>40</v>
      </c>
      <c r="C151" s="51"/>
      <c r="D151" s="51"/>
      <c r="E151" s="39" t="s">
        <v>124</v>
      </c>
    </row>
    <row r="152" spans="2:5" x14ac:dyDescent="0.3">
      <c r="B152" s="51" t="s">
        <v>41</v>
      </c>
      <c r="C152" s="51"/>
      <c r="D152" s="51"/>
      <c r="E152" s="41" t="s">
        <v>53</v>
      </c>
    </row>
    <row r="153" spans="2:5" x14ac:dyDescent="0.3">
      <c r="B153" s="51" t="s">
        <v>42</v>
      </c>
      <c r="C153" s="51"/>
      <c r="D153" s="51"/>
      <c r="E153" s="41" t="s">
        <v>53</v>
      </c>
    </row>
    <row r="154" spans="2:5" x14ac:dyDescent="0.3">
      <c r="B154" s="51" t="s">
        <v>55</v>
      </c>
      <c r="C154" s="51"/>
      <c r="D154" s="51"/>
      <c r="E154" s="41" t="s">
        <v>53</v>
      </c>
    </row>
    <row r="155" spans="2:5" x14ac:dyDescent="0.3">
      <c r="B155" s="51" t="s">
        <v>54</v>
      </c>
      <c r="C155" s="51"/>
      <c r="D155" s="51"/>
      <c r="E155" s="41" t="s">
        <v>53</v>
      </c>
    </row>
    <row r="156" spans="2:5" x14ac:dyDescent="0.3">
      <c r="B156" s="6" t="s">
        <v>131</v>
      </c>
    </row>
    <row r="160" spans="2:5" ht="14.4" customHeight="1" x14ac:dyDescent="0.3"/>
    <row r="182" ht="14.4" customHeight="1" x14ac:dyDescent="0.3"/>
    <row r="209" ht="14.4" customHeight="1" x14ac:dyDescent="0.3"/>
    <row r="231" ht="14.4" customHeight="1" x14ac:dyDescent="0.3"/>
  </sheetData>
  <mergeCells count="74">
    <mergeCell ref="B62:D62"/>
    <mergeCell ref="B61:D61"/>
    <mergeCell ref="B64:D64"/>
    <mergeCell ref="B66:D66"/>
    <mergeCell ref="B67:D67"/>
    <mergeCell ref="B71:D71"/>
    <mergeCell ref="B70:D70"/>
    <mergeCell ref="B69:D69"/>
    <mergeCell ref="B65:D65"/>
    <mergeCell ref="B63:D63"/>
    <mergeCell ref="B68:D68"/>
    <mergeCell ref="B20:E20"/>
    <mergeCell ref="B21:E21"/>
    <mergeCell ref="B39:E40"/>
    <mergeCell ref="B22:E22"/>
    <mergeCell ref="B23:E23"/>
    <mergeCell ref="B38:E38"/>
    <mergeCell ref="B87:D87"/>
    <mergeCell ref="B90:D90"/>
    <mergeCell ref="B89:D89"/>
    <mergeCell ref="B88:D88"/>
    <mergeCell ref="C27:D27"/>
    <mergeCell ref="B56:D56"/>
    <mergeCell ref="B57:D57"/>
    <mergeCell ref="B50:E50"/>
    <mergeCell ref="B51:E51"/>
    <mergeCell ref="B42:E49"/>
    <mergeCell ref="B41:E41"/>
    <mergeCell ref="B53:D53"/>
    <mergeCell ref="B54:D54"/>
    <mergeCell ref="B55:D55"/>
    <mergeCell ref="B59:E59"/>
    <mergeCell ref="B60:D60"/>
    <mergeCell ref="B83:E83"/>
    <mergeCell ref="B103:D103"/>
    <mergeCell ref="B91:D91"/>
    <mergeCell ref="B95:D95"/>
    <mergeCell ref="B94:D94"/>
    <mergeCell ref="B93:D93"/>
    <mergeCell ref="B92:D92"/>
    <mergeCell ref="B97:D97"/>
    <mergeCell ref="B98:D98"/>
    <mergeCell ref="B99:D99"/>
    <mergeCell ref="B96:D96"/>
    <mergeCell ref="B85:D85"/>
    <mergeCell ref="B100:D100"/>
    <mergeCell ref="B101:D101"/>
    <mergeCell ref="B102:D102"/>
    <mergeCell ref="B86:D86"/>
    <mergeCell ref="B144:D144"/>
    <mergeCell ref="B145:D145"/>
    <mergeCell ref="B146:D146"/>
    <mergeCell ref="B135:D135"/>
    <mergeCell ref="B136:D136"/>
    <mergeCell ref="B137:D137"/>
    <mergeCell ref="B138:D138"/>
    <mergeCell ref="B139:D139"/>
    <mergeCell ref="B140:D140"/>
    <mergeCell ref="B73:E73"/>
    <mergeCell ref="B104:D104"/>
    <mergeCell ref="B105:D105"/>
    <mergeCell ref="B155:D155"/>
    <mergeCell ref="B133:E133"/>
    <mergeCell ref="B153:D153"/>
    <mergeCell ref="B154:D154"/>
    <mergeCell ref="B147:D147"/>
    <mergeCell ref="B148:D148"/>
    <mergeCell ref="B149:D149"/>
    <mergeCell ref="B150:D150"/>
    <mergeCell ref="B151:D151"/>
    <mergeCell ref="B152:D152"/>
    <mergeCell ref="B141:D141"/>
    <mergeCell ref="B142:D142"/>
    <mergeCell ref="B143:D143"/>
  </mergeCells>
  <dataValidations count="6">
    <dataValidation operator="greaterThan" allowBlank="1" showInputMessage="1" showErrorMessage="1" sqref="E52"/>
    <dataValidation type="list" allowBlank="1" showInputMessage="1" showErrorMessage="1" sqref="E57 E68:E70">
      <formula1>N°</formula1>
    </dataValidation>
    <dataValidation type="whole" operator="greaterThanOrEqual" allowBlank="1" showInputMessage="1" showErrorMessage="1" sqref="E71">
      <formula1>0</formula1>
    </dataValidation>
    <dataValidation type="decimal" operator="greaterThanOrEqual" allowBlank="1" showInputMessage="1" showErrorMessage="1" sqref="E97:E98 E147:E148">
      <formula1>0</formula1>
    </dataValidation>
    <dataValidation type="whole" operator="greaterThan" allowBlank="1" showInputMessage="1" showErrorMessage="1" sqref="E91:E92 E141:E142">
      <formula1>0</formula1>
    </dataValidation>
    <dataValidation type="list" allowBlank="1" showInputMessage="1" showErrorMessage="1" sqref="E85 E135">
      <formula1>TIPO_FUENTE</formula1>
    </dataValidation>
  </dataValidations>
  <pageMargins left="0.7" right="0.7" top="0.75" bottom="0.75" header="0.3" footer="0.3"/>
  <pageSetup scale="94" orientation="portrait" verticalDpi="0" r:id="rId1"/>
  <headerFooter differentFirst="1">
    <oddHeader>&amp;L&amp;G&amp;C
Expediente: DFZ-2017-89-IX-LEY-EI&amp;R&amp;G</oddHeader>
    <oddFooter>&amp;R&amp;P</oddFooter>
    <firstHeader>&amp;C&amp;G</firstHeader>
  </headerFooter>
  <rowBreaks count="1" manualBreakCount="1">
    <brk id="37" max="16383"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'ALT. 10'!#REF!</xm:f>
          </x14:formula1>
          <xm:sqref>E88 E138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32"/>
  <sheetViews>
    <sheetView topLeftCell="A10" zoomScaleNormal="100" workbookViewId="0">
      <selection activeCell="E24" sqref="E24"/>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7.5546875" customWidth="1"/>
    <col min="8" max="8" width="3.6640625" bestFit="1" customWidth="1"/>
  </cols>
  <sheetData>
    <row r="3" spans="2:10" x14ac:dyDescent="0.3">
      <c r="C3" s="86" t="str">
        <f>Datos!C27</f>
        <v>Expediente: DFZ-2017-89-IX-LEY-EI</v>
      </c>
      <c r="D3" s="86"/>
      <c r="E3" s="86"/>
      <c r="F3" s="86"/>
      <c r="G3" s="86"/>
      <c r="H3" s="86"/>
      <c r="I3" s="86"/>
    </row>
    <row r="6" spans="2:10" ht="15.6" x14ac:dyDescent="0.3">
      <c r="B6" s="87" t="s">
        <v>4</v>
      </c>
      <c r="C6" s="87"/>
      <c r="D6" s="87"/>
      <c r="E6" s="87"/>
      <c r="F6" s="87"/>
      <c r="G6" s="87"/>
      <c r="H6" s="87"/>
      <c r="I6" s="87"/>
      <c r="J6" s="87"/>
    </row>
    <row r="7" spans="2:10" x14ac:dyDescent="0.3">
      <c r="B7" s="88"/>
      <c r="C7" s="88"/>
      <c r="D7" s="88"/>
      <c r="E7" s="88"/>
    </row>
    <row r="8" spans="2:10" x14ac:dyDescent="0.3">
      <c r="B8" s="89" t="s">
        <v>46</v>
      </c>
      <c r="C8" s="89"/>
      <c r="D8" s="89"/>
      <c r="E8" s="7" t="s">
        <v>47</v>
      </c>
      <c r="F8" s="7" t="s">
        <v>1</v>
      </c>
      <c r="G8" s="7" t="s">
        <v>2</v>
      </c>
      <c r="H8" s="7" t="s">
        <v>0</v>
      </c>
      <c r="I8" s="7" t="s">
        <v>48</v>
      </c>
      <c r="J8" s="6"/>
    </row>
    <row r="9" spans="2:10" x14ac:dyDescent="0.3">
      <c r="B9" s="36" t="str">
        <f>Datos!E86</f>
        <v>Caldera Daelim</v>
      </c>
      <c r="C9" s="36" t="str">
        <f>Datos!E87</f>
        <v>IN000373-9</v>
      </c>
      <c r="D9" s="3" t="s">
        <v>32</v>
      </c>
      <c r="E9" s="107">
        <v>10</v>
      </c>
      <c r="F9" s="107">
        <v>10</v>
      </c>
      <c r="G9" s="108" t="s">
        <v>57</v>
      </c>
      <c r="H9" s="107">
        <v>10</v>
      </c>
      <c r="I9" s="107" t="s">
        <v>57</v>
      </c>
      <c r="J9" s="6"/>
    </row>
    <row r="10" spans="2:10" ht="22.5" customHeight="1" x14ac:dyDescent="0.3">
      <c r="B10" s="36" t="str">
        <f>Datos!E136</f>
        <v>Caldera Sunplant</v>
      </c>
      <c r="C10" s="36" t="str">
        <f>Datos!E137</f>
        <v>IN003176-3</v>
      </c>
      <c r="D10" s="3" t="s">
        <v>32</v>
      </c>
      <c r="E10" s="107">
        <v>10</v>
      </c>
      <c r="F10" s="107">
        <v>10</v>
      </c>
      <c r="G10" s="108" t="s">
        <v>57</v>
      </c>
      <c r="H10" s="107">
        <v>10</v>
      </c>
      <c r="I10" s="107" t="s">
        <v>57</v>
      </c>
    </row>
    <row r="11" spans="2:10" x14ac:dyDescent="0.3">
      <c r="B11" s="37"/>
    </row>
    <row r="12" spans="2:10" ht="15" customHeight="1" x14ac:dyDescent="0.3">
      <c r="B12" s="47"/>
      <c r="C12" s="47"/>
      <c r="D12" s="47"/>
      <c r="E12" s="47"/>
      <c r="F12" s="47"/>
      <c r="G12" s="47"/>
      <c r="H12" s="47"/>
      <c r="I12" s="47"/>
      <c r="J12" s="47"/>
    </row>
    <row r="13" spans="2:10" x14ac:dyDescent="0.3">
      <c r="B13" s="47"/>
      <c r="C13" s="47"/>
      <c r="D13" s="47"/>
      <c r="E13" s="47"/>
      <c r="F13" s="47"/>
      <c r="G13" s="47"/>
      <c r="H13" s="47"/>
      <c r="I13" s="47"/>
      <c r="J13" s="47"/>
    </row>
    <row r="14" spans="2:10" x14ac:dyDescent="0.3">
      <c r="B14" s="47"/>
      <c r="C14" s="47"/>
      <c r="D14" s="47"/>
      <c r="E14" s="47"/>
      <c r="F14" s="47"/>
      <c r="G14" s="47"/>
      <c r="H14" s="47"/>
      <c r="I14" s="47"/>
      <c r="J14" s="47"/>
    </row>
    <row r="15" spans="2:10" x14ac:dyDescent="0.3">
      <c r="B15" s="47"/>
      <c r="C15" s="47"/>
      <c r="D15" s="47"/>
      <c r="E15" s="47"/>
      <c r="F15" s="47"/>
      <c r="G15" s="47"/>
      <c r="H15" s="47"/>
      <c r="I15" s="47"/>
      <c r="J15" s="47"/>
    </row>
    <row r="16" spans="2:10" x14ac:dyDescent="0.3">
      <c r="B16" s="47"/>
      <c r="C16" s="47"/>
      <c r="D16" s="47"/>
      <c r="E16" s="47"/>
      <c r="F16" s="47"/>
      <c r="G16" s="47"/>
      <c r="H16" s="47"/>
      <c r="I16" s="47"/>
      <c r="J16" s="47"/>
    </row>
    <row r="17" spans="2:10" x14ac:dyDescent="0.3">
      <c r="B17" s="47"/>
      <c r="C17" s="47"/>
      <c r="D17" s="47"/>
      <c r="E17" s="47"/>
      <c r="F17" s="47"/>
      <c r="G17" s="47"/>
      <c r="H17" s="47"/>
      <c r="I17" s="47"/>
      <c r="J17" s="47"/>
    </row>
    <row r="18" spans="2:10" x14ac:dyDescent="0.3">
      <c r="B18" s="47"/>
      <c r="C18" s="47"/>
      <c r="D18" s="47"/>
      <c r="E18" s="47"/>
      <c r="F18" s="47"/>
      <c r="G18" s="47"/>
      <c r="H18" s="47"/>
      <c r="I18" s="47"/>
      <c r="J18" s="47"/>
    </row>
    <row r="19" spans="2:10" x14ac:dyDescent="0.3">
      <c r="B19" s="47"/>
      <c r="C19" s="47"/>
      <c r="D19" s="47"/>
      <c r="E19" s="47"/>
      <c r="F19" s="47"/>
      <c r="G19" s="47"/>
      <c r="H19" s="47"/>
      <c r="I19" s="47"/>
      <c r="J19" s="47"/>
    </row>
    <row r="20" spans="2:10" x14ac:dyDescent="0.3">
      <c r="B20" s="47"/>
      <c r="C20" s="47"/>
      <c r="D20" s="47"/>
      <c r="E20" s="47"/>
      <c r="F20" s="47"/>
      <c r="G20" s="47"/>
      <c r="H20" s="47"/>
      <c r="I20" s="47"/>
      <c r="J20" s="47"/>
    </row>
    <row r="27" spans="2:10" ht="14.4" customHeight="1" x14ac:dyDescent="0.3"/>
    <row r="32" spans="2:10" ht="14.4" customHeight="1" x14ac:dyDescent="0.3"/>
  </sheetData>
  <mergeCells count="4">
    <mergeCell ref="C3:I3"/>
    <mergeCell ref="B6:J6"/>
    <mergeCell ref="B7:E7"/>
    <mergeCell ref="B8:D8"/>
  </mergeCells>
  <dataValidations count="1">
    <dataValidation type="list" allowBlank="1" showInputMessage="1" showErrorMessage="1" sqref="E9:F10 H9:H10">
      <formula1>"1,2,3,4,5,6,7,8,9,10,11,Otro"</formula1>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60"/>
  <sheetViews>
    <sheetView showGridLines="0" tabSelected="1" view="pageBreakPreview" zoomScale="75" zoomScaleNormal="100" zoomScaleSheetLayoutView="75" zoomScalePageLayoutView="55" workbookViewId="0">
      <selection activeCell="G12" sqref="G12"/>
    </sheetView>
  </sheetViews>
  <sheetFormatPr baseColWidth="10" defaultColWidth="11.5546875" defaultRowHeight="13.8" x14ac:dyDescent="0.25"/>
  <cols>
    <col min="1" max="1" width="11.5546875" style="17"/>
    <col min="2" max="2" width="42.88671875" style="17" customWidth="1"/>
    <col min="3" max="3" width="31.6640625" style="17" customWidth="1"/>
    <col min="4" max="4" width="26.6640625" style="17" bestFit="1" customWidth="1"/>
    <col min="5" max="6" width="17.6640625" style="17" customWidth="1"/>
    <col min="7" max="7" width="13.109375" style="17" customWidth="1"/>
    <col min="8" max="8" width="23.44140625" style="17" customWidth="1"/>
    <col min="9" max="9" width="17.6640625" style="17" customWidth="1"/>
    <col min="10" max="16384" width="11.5546875" style="17"/>
  </cols>
  <sheetData>
    <row r="1" spans="2:8" x14ac:dyDescent="0.25">
      <c r="B1" s="29"/>
      <c r="D1" s="29"/>
      <c r="E1" s="29"/>
      <c r="F1" s="29"/>
      <c r="G1" s="29"/>
      <c r="H1" s="29"/>
    </row>
    <row r="2" spans="2:8" x14ac:dyDescent="0.25">
      <c r="B2" s="29"/>
      <c r="C2" s="29"/>
      <c r="D2" s="29"/>
      <c r="E2" s="29"/>
      <c r="F2" s="26"/>
      <c r="G2" s="26"/>
      <c r="H2" s="26"/>
    </row>
    <row r="3" spans="2:8" x14ac:dyDescent="0.25">
      <c r="B3" s="29"/>
      <c r="C3" s="29"/>
      <c r="D3" s="29"/>
      <c r="E3" s="29"/>
      <c r="F3" s="30"/>
      <c r="G3" s="26"/>
      <c r="H3" s="26"/>
    </row>
    <row r="4" spans="2:8" x14ac:dyDescent="0.25">
      <c r="B4" s="29"/>
      <c r="C4" s="29"/>
      <c r="D4" s="29"/>
      <c r="E4" s="29"/>
      <c r="F4" s="26"/>
      <c r="G4" s="26"/>
      <c r="H4" s="26"/>
    </row>
    <row r="5" spans="2:8" x14ac:dyDescent="0.25">
      <c r="B5" s="29"/>
      <c r="C5" s="29"/>
      <c r="D5" s="29"/>
      <c r="E5" s="29"/>
      <c r="F5" s="26"/>
      <c r="G5" s="26"/>
      <c r="H5" s="26"/>
    </row>
    <row r="6" spans="2:8" x14ac:dyDescent="0.25">
      <c r="B6" s="29"/>
      <c r="C6" s="29"/>
      <c r="D6" s="29"/>
      <c r="E6" s="29"/>
      <c r="F6" s="26"/>
      <c r="G6" s="26"/>
      <c r="H6" s="26"/>
    </row>
    <row r="7" spans="2:8" ht="15.6" x14ac:dyDescent="0.25">
      <c r="B7" s="105" t="s">
        <v>96</v>
      </c>
      <c r="C7" s="105"/>
      <c r="D7" s="27"/>
      <c r="E7" s="27"/>
      <c r="F7" s="27"/>
      <c r="G7" s="27"/>
      <c r="H7" s="26"/>
    </row>
    <row r="8" spans="2:8" ht="16.2" thickBot="1" x14ac:dyDescent="0.3">
      <c r="B8" s="28"/>
      <c r="C8" s="28"/>
      <c r="D8" s="27"/>
      <c r="E8" s="27"/>
      <c r="F8" s="27"/>
      <c r="G8" s="27"/>
      <c r="H8" s="26"/>
    </row>
    <row r="9" spans="2:8" ht="16.2" customHeight="1" thickBot="1" x14ac:dyDescent="0.3">
      <c r="B9" s="106" t="str">
        <f>[2]CUANTIFICACIÓN!B7</f>
        <v>Caldera Daelim</v>
      </c>
      <c r="C9" s="101"/>
      <c r="D9" s="102"/>
      <c r="E9" s="27"/>
      <c r="F9" s="27"/>
      <c r="G9" s="27"/>
      <c r="H9" s="26"/>
    </row>
    <row r="10" spans="2:8" x14ac:dyDescent="0.25">
      <c r="B10" s="25"/>
    </row>
    <row r="11" spans="2:8" ht="79.5" customHeight="1" x14ac:dyDescent="0.25">
      <c r="B11" s="34" t="s">
        <v>73</v>
      </c>
      <c r="C11" s="96" t="s">
        <v>126</v>
      </c>
      <c r="D11" s="97"/>
    </row>
    <row r="12" spans="2:8" ht="209.25" customHeight="1" x14ac:dyDescent="0.25">
      <c r="B12" s="34" t="s">
        <v>72</v>
      </c>
      <c r="C12" s="103" t="s">
        <v>133</v>
      </c>
      <c r="D12" s="104"/>
    </row>
    <row r="13" spans="2:8" x14ac:dyDescent="0.25">
      <c r="B13" s="92" t="s">
        <v>71</v>
      </c>
      <c r="C13" s="24" t="s">
        <v>70</v>
      </c>
      <c r="D13" s="46" t="s">
        <v>57</v>
      </c>
    </row>
    <row r="14" spans="2:8" x14ac:dyDescent="0.25">
      <c r="B14" s="92"/>
      <c r="C14" s="24" t="s">
        <v>69</v>
      </c>
      <c r="D14" s="46" t="s">
        <v>57</v>
      </c>
    </row>
    <row r="15" spans="2:8" x14ac:dyDescent="0.25">
      <c r="B15" s="92"/>
      <c r="C15" s="24" t="s">
        <v>68</v>
      </c>
      <c r="D15" s="46" t="s">
        <v>57</v>
      </c>
    </row>
    <row r="16" spans="2:8" x14ac:dyDescent="0.25">
      <c r="B16" s="92"/>
      <c r="C16" s="24" t="s">
        <v>67</v>
      </c>
      <c r="D16" s="46" t="s">
        <v>57</v>
      </c>
    </row>
    <row r="17" spans="2:8" x14ac:dyDescent="0.25">
      <c r="B17" s="92"/>
      <c r="C17" s="24" t="s">
        <v>66</v>
      </c>
      <c r="D17" s="46" t="s">
        <v>57</v>
      </c>
    </row>
    <row r="18" spans="2:8" x14ac:dyDescent="0.25">
      <c r="B18" s="92"/>
      <c r="C18" s="24" t="s">
        <v>65</v>
      </c>
      <c r="D18" s="46" t="s">
        <v>57</v>
      </c>
    </row>
    <row r="19" spans="2:8" ht="41.25" customHeight="1" x14ac:dyDescent="0.25">
      <c r="B19" s="34" t="s">
        <v>64</v>
      </c>
      <c r="C19" s="96" t="s">
        <v>127</v>
      </c>
      <c r="D19" s="97"/>
    </row>
    <row r="20" spans="2:8" ht="26.4" x14ac:dyDescent="0.25">
      <c r="B20" s="23" t="s">
        <v>63</v>
      </c>
      <c r="C20" s="96" t="s">
        <v>132</v>
      </c>
      <c r="D20" s="97"/>
    </row>
    <row r="21" spans="2:8" ht="33.6" customHeight="1" x14ac:dyDescent="0.25">
      <c r="B21" s="33" t="s">
        <v>62</v>
      </c>
      <c r="C21" s="98">
        <v>10200901</v>
      </c>
      <c r="D21" s="99"/>
      <c r="E21" s="17" t="s">
        <v>128</v>
      </c>
    </row>
    <row r="22" spans="2:8" ht="33.6" customHeight="1" x14ac:dyDescent="0.25">
      <c r="B22" s="22" t="s">
        <v>61</v>
      </c>
      <c r="C22" s="90" t="s">
        <v>93</v>
      </c>
      <c r="D22" s="90"/>
    </row>
    <row r="23" spans="2:8" ht="12" customHeight="1" x14ac:dyDescent="0.25">
      <c r="B23" s="21"/>
      <c r="C23" s="21"/>
      <c r="D23" s="21"/>
    </row>
    <row r="24" spans="2:8" ht="14.4" customHeight="1" x14ac:dyDescent="0.25">
      <c r="B24" s="91"/>
      <c r="C24" s="91"/>
      <c r="D24" s="91"/>
      <c r="E24" s="20" t="s">
        <v>47</v>
      </c>
      <c r="F24" s="20" t="s">
        <v>1</v>
      </c>
      <c r="G24" s="20" t="s">
        <v>2</v>
      </c>
      <c r="H24" s="19" t="s">
        <v>0</v>
      </c>
    </row>
    <row r="25" spans="2:8" ht="13.95" customHeight="1" x14ac:dyDescent="0.25">
      <c r="B25" s="92" t="s">
        <v>59</v>
      </c>
      <c r="C25" s="92"/>
      <c r="D25" s="92"/>
      <c r="E25" s="18" t="str">
        <f>+VLOOKUP(C21,'[3]Hoja1 (2)'!$A$1:$G$113,4,0)</f>
        <v>0.00075*ASERR</v>
      </c>
      <c r="F25" s="18" t="str">
        <f>+VLOOKUP(C21,'[3]Hoja1 (2)'!$A$1:$G$113,2,0)</f>
        <v>0.00004*ASERR</v>
      </c>
      <c r="G25" s="18" t="str">
        <f>+VLOOKUP(C21,'[3]Hoja1 (2)'!$A$1:$G$113,3,0)</f>
        <v>1.03*BIOMC</v>
      </c>
      <c r="H25" s="18" t="str">
        <f>+VLOOKUP(C21,'[3]Hoja1 (2)'!$A$1:$G$113,5,0)</f>
        <v>0.0032*ASERR</v>
      </c>
    </row>
    <row r="26" spans="2:8" ht="13.95" customHeight="1" x14ac:dyDescent="0.25">
      <c r="B26" s="93" t="s">
        <v>58</v>
      </c>
      <c r="C26" s="94"/>
      <c r="D26" s="95"/>
      <c r="E26" s="18" t="str">
        <f>+VLOOKUP(C22,[4]Hoja1!$B$1:$F$24,3,0)</f>
        <v>N/A</v>
      </c>
      <c r="F26" s="18" t="str">
        <f>+VLOOKUP(C22,[4]Hoja1!$B$1:$F$24,4,0)</f>
        <v>N/A</v>
      </c>
      <c r="G26" s="18" t="str">
        <f>+VLOOKUP(C22,[4]Hoja1!$B$1:$F$24,5,0)</f>
        <v>N/A</v>
      </c>
      <c r="H26" s="18">
        <f>+VLOOKUP(C22,[4]Hoja1!$B$1:$F$24,2,0)</f>
        <v>76</v>
      </c>
    </row>
    <row r="30" spans="2:8" ht="14.4" thickBot="1" x14ac:dyDescent="0.3"/>
    <row r="31" spans="2:8" ht="14.4" hidden="1" customHeight="1" x14ac:dyDescent="0.3">
      <c r="B31" t="s">
        <v>95</v>
      </c>
    </row>
    <row r="32" spans="2:8" ht="39.6" hidden="1" customHeight="1" x14ac:dyDescent="0.3">
      <c r="B32" t="s">
        <v>94</v>
      </c>
    </row>
    <row r="33" spans="2:2" ht="26.4" hidden="1" customHeight="1" x14ac:dyDescent="0.3">
      <c r="B33" t="s">
        <v>93</v>
      </c>
    </row>
    <row r="34" spans="2:2" ht="14.4" hidden="1" customHeight="1" x14ac:dyDescent="0.3">
      <c r="B34" t="s">
        <v>92</v>
      </c>
    </row>
    <row r="35" spans="2:2" ht="14.4" hidden="1" customHeight="1" x14ac:dyDescent="0.3">
      <c r="B35" t="s">
        <v>91</v>
      </c>
    </row>
    <row r="36" spans="2:2" ht="14.4" hidden="1" customHeight="1" x14ac:dyDescent="0.3">
      <c r="B36" t="s">
        <v>90</v>
      </c>
    </row>
    <row r="37" spans="2:2" ht="14.4" hidden="1" customHeight="1" x14ac:dyDescent="0.3">
      <c r="B37" t="s">
        <v>89</v>
      </c>
    </row>
    <row r="38" spans="2:2" ht="14.4" hidden="1" customHeight="1" x14ac:dyDescent="0.3">
      <c r="B38" t="s">
        <v>88</v>
      </c>
    </row>
    <row r="39" spans="2:2" ht="14.4" hidden="1" customHeight="1" x14ac:dyDescent="0.3">
      <c r="B39" t="s">
        <v>87</v>
      </c>
    </row>
    <row r="40" spans="2:2" ht="26.4" hidden="1" customHeight="1" x14ac:dyDescent="0.3">
      <c r="B40" t="s">
        <v>86</v>
      </c>
    </row>
    <row r="41" spans="2:2" ht="26.4" hidden="1" customHeight="1" x14ac:dyDescent="0.3">
      <c r="B41" t="s">
        <v>85</v>
      </c>
    </row>
    <row r="42" spans="2:2" ht="14.4" hidden="1" customHeight="1" x14ac:dyDescent="0.3">
      <c r="B42" t="s">
        <v>84</v>
      </c>
    </row>
    <row r="43" spans="2:2" ht="14.4" hidden="1" customHeight="1" x14ac:dyDescent="0.3">
      <c r="B43" t="s">
        <v>83</v>
      </c>
    </row>
    <row r="44" spans="2:2" ht="14.4" hidden="1" customHeight="1" x14ac:dyDescent="0.3">
      <c r="B44" t="s">
        <v>60</v>
      </c>
    </row>
    <row r="45" spans="2:2" ht="14.4" hidden="1" customHeight="1" x14ac:dyDescent="0.3">
      <c r="B45" t="s">
        <v>82</v>
      </c>
    </row>
    <row r="46" spans="2:2" ht="14.4" hidden="1" customHeight="1" x14ac:dyDescent="0.3">
      <c r="B46" t="s">
        <v>81</v>
      </c>
    </row>
    <row r="47" spans="2:2" ht="14.4" hidden="1" customHeight="1" x14ac:dyDescent="0.3">
      <c r="B47" t="s">
        <v>80</v>
      </c>
    </row>
    <row r="48" spans="2:2" ht="15" hidden="1" thickBot="1" x14ac:dyDescent="0.35">
      <c r="B48" t="s">
        <v>79</v>
      </c>
    </row>
    <row r="49" spans="2:2" ht="15" hidden="1" thickBot="1" x14ac:dyDescent="0.35">
      <c r="B49" t="s">
        <v>78</v>
      </c>
    </row>
    <row r="50" spans="2:2" ht="15" hidden="1" thickBot="1" x14ac:dyDescent="0.35">
      <c r="B50" t="s">
        <v>77</v>
      </c>
    </row>
    <row r="51" spans="2:2" ht="15" hidden="1" thickBot="1" x14ac:dyDescent="0.35">
      <c r="B51" t="s">
        <v>76</v>
      </c>
    </row>
    <row r="52" spans="2:2" ht="15" hidden="1" thickBot="1" x14ac:dyDescent="0.35">
      <c r="B52" t="s">
        <v>75</v>
      </c>
    </row>
    <row r="53" spans="2:2" ht="15" hidden="1" thickBot="1" x14ac:dyDescent="0.35">
      <c r="B53" t="s">
        <v>74</v>
      </c>
    </row>
    <row r="54" spans="2:2" ht="14.4" hidden="1" thickBot="1" x14ac:dyDescent="0.3"/>
    <row r="55" spans="2:2" ht="14.4" hidden="1" thickBot="1" x14ac:dyDescent="0.3"/>
    <row r="56" spans="2:2" ht="14.4" hidden="1" thickBot="1" x14ac:dyDescent="0.3"/>
    <row r="57" spans="2:2" ht="14.4" hidden="1" thickBot="1" x14ac:dyDescent="0.3"/>
    <row r="58" spans="2:2" ht="14.4" hidden="1" thickBot="1" x14ac:dyDescent="0.3"/>
    <row r="59" spans="2:2" ht="14.4" hidden="1" thickBot="1" x14ac:dyDescent="0.3"/>
    <row r="60" spans="2:2" ht="14.4" hidden="1" thickBot="1" x14ac:dyDescent="0.3"/>
    <row r="61" spans="2:2" ht="14.4" hidden="1" thickBot="1" x14ac:dyDescent="0.3"/>
    <row r="62" spans="2:2" ht="14.4" hidden="1" thickBot="1" x14ac:dyDescent="0.3"/>
    <row r="63" spans="2:2" ht="14.4" hidden="1" thickBot="1" x14ac:dyDescent="0.3"/>
    <row r="64" spans="2:2" ht="14.4" hidden="1" thickBot="1" x14ac:dyDescent="0.3"/>
    <row r="65" ht="14.4" hidden="1" thickBot="1" x14ac:dyDescent="0.3"/>
    <row r="66" ht="14.4" hidden="1" thickBot="1" x14ac:dyDescent="0.3"/>
    <row r="67" ht="14.4" hidden="1" thickBot="1" x14ac:dyDescent="0.3"/>
    <row r="68" ht="14.4" hidden="1" thickBot="1" x14ac:dyDescent="0.3"/>
    <row r="69" ht="14.4" hidden="1" thickBot="1" x14ac:dyDescent="0.3"/>
    <row r="70" ht="14.4" hidden="1" thickBot="1" x14ac:dyDescent="0.3"/>
    <row r="71" ht="14.4" hidden="1" thickBot="1" x14ac:dyDescent="0.3"/>
    <row r="72" ht="14.4" hidden="1" thickBot="1" x14ac:dyDescent="0.3"/>
    <row r="73" ht="14.4" hidden="1" thickBot="1" x14ac:dyDescent="0.3"/>
    <row r="74" ht="14.4" hidden="1" thickBot="1" x14ac:dyDescent="0.3"/>
    <row r="75" ht="14.4" hidden="1" thickBot="1" x14ac:dyDescent="0.3"/>
    <row r="76" ht="14.4" hidden="1" thickBot="1" x14ac:dyDescent="0.3"/>
    <row r="77" ht="14.4" hidden="1" thickBot="1" x14ac:dyDescent="0.3"/>
    <row r="78" ht="14.4" hidden="1" thickBot="1" x14ac:dyDescent="0.3"/>
    <row r="79" ht="14.4" hidden="1" thickBot="1" x14ac:dyDescent="0.3"/>
    <row r="80" ht="14.4" hidden="1" thickBot="1" x14ac:dyDescent="0.3"/>
    <row r="81" ht="14.4" hidden="1" thickBot="1" x14ac:dyDescent="0.3"/>
    <row r="82" ht="14.4" hidden="1" thickBot="1" x14ac:dyDescent="0.3"/>
    <row r="83" ht="14.4" hidden="1" thickBot="1" x14ac:dyDescent="0.3"/>
    <row r="84" ht="14.4" hidden="1" thickBot="1" x14ac:dyDescent="0.3"/>
    <row r="85" ht="14.4" hidden="1" thickBot="1" x14ac:dyDescent="0.3"/>
    <row r="86" ht="14.4" hidden="1" thickBot="1" x14ac:dyDescent="0.3"/>
    <row r="87" ht="14.4" hidden="1" thickBot="1" x14ac:dyDescent="0.3"/>
    <row r="88" ht="14.4" hidden="1" thickBot="1" x14ac:dyDescent="0.3"/>
    <row r="89" ht="14.4" hidden="1" thickBot="1" x14ac:dyDescent="0.3"/>
    <row r="90" ht="14.4" hidden="1" thickBot="1" x14ac:dyDescent="0.3"/>
    <row r="91" ht="14.4" hidden="1" thickBot="1" x14ac:dyDescent="0.3"/>
    <row r="92" ht="14.4" hidden="1" thickBot="1" x14ac:dyDescent="0.3"/>
    <row r="93" ht="14.4" hidden="1" thickBot="1" x14ac:dyDescent="0.3"/>
    <row r="94" ht="14.4" hidden="1" thickBot="1" x14ac:dyDescent="0.3"/>
    <row r="95" ht="14.4" hidden="1" thickBot="1" x14ac:dyDescent="0.3"/>
    <row r="96" ht="14.4" hidden="1" thickBot="1" x14ac:dyDescent="0.3"/>
    <row r="97" ht="14.4" hidden="1" thickBot="1" x14ac:dyDescent="0.3"/>
    <row r="98" ht="14.4" hidden="1" thickBot="1" x14ac:dyDescent="0.3"/>
    <row r="99" ht="14.4" hidden="1" thickBot="1" x14ac:dyDescent="0.3"/>
    <row r="100" ht="14.4" hidden="1" thickBot="1" x14ac:dyDescent="0.3"/>
    <row r="101" ht="14.4" hidden="1" thickBot="1" x14ac:dyDescent="0.3"/>
    <row r="102" ht="14.4" hidden="1" thickBot="1" x14ac:dyDescent="0.3"/>
    <row r="103" ht="14.4" hidden="1" thickBot="1" x14ac:dyDescent="0.3"/>
    <row r="104" ht="14.4" hidden="1" thickBot="1" x14ac:dyDescent="0.3"/>
    <row r="105" ht="14.4" hidden="1" thickBot="1" x14ac:dyDescent="0.3"/>
    <row r="106" ht="14.4" hidden="1" thickBot="1" x14ac:dyDescent="0.3"/>
    <row r="107" ht="14.4" hidden="1" thickBot="1" x14ac:dyDescent="0.3"/>
    <row r="108" ht="14.4" hidden="1" thickBot="1" x14ac:dyDescent="0.3"/>
    <row r="109" ht="14.4" hidden="1" thickBot="1" x14ac:dyDescent="0.3"/>
    <row r="110" ht="14.4" hidden="1" thickBot="1" x14ac:dyDescent="0.3"/>
    <row r="111" ht="14.4" hidden="1" thickBot="1" x14ac:dyDescent="0.3"/>
    <row r="112" ht="14.4" hidden="1" thickBot="1" x14ac:dyDescent="0.3"/>
    <row r="113" ht="14.4" hidden="1" thickBot="1" x14ac:dyDescent="0.3"/>
    <row r="114" ht="14.4" hidden="1" thickBot="1" x14ac:dyDescent="0.3"/>
    <row r="115" ht="14.4" hidden="1" thickBot="1" x14ac:dyDescent="0.3"/>
    <row r="116" ht="14.4" hidden="1" thickBot="1" x14ac:dyDescent="0.3"/>
    <row r="117" ht="14.4" hidden="1" thickBot="1" x14ac:dyDescent="0.3"/>
    <row r="118" ht="14.4" hidden="1" thickBot="1" x14ac:dyDescent="0.3"/>
    <row r="119" ht="14.4" hidden="1" thickBot="1" x14ac:dyDescent="0.3"/>
    <row r="120" ht="14.4" hidden="1" thickBot="1" x14ac:dyDescent="0.3"/>
    <row r="121" ht="14.4" hidden="1" thickBot="1" x14ac:dyDescent="0.3"/>
    <row r="122" ht="14.4" hidden="1" thickBot="1" x14ac:dyDescent="0.3"/>
    <row r="123" ht="14.4" hidden="1" thickBot="1" x14ac:dyDescent="0.3"/>
    <row r="124" ht="14.4" hidden="1" thickBot="1" x14ac:dyDescent="0.3"/>
    <row r="125" ht="14.4" hidden="1" thickBot="1" x14ac:dyDescent="0.3"/>
    <row r="126" ht="14.4" hidden="1" thickBot="1" x14ac:dyDescent="0.3"/>
    <row r="127" ht="14.4" hidden="1" thickBot="1" x14ac:dyDescent="0.3"/>
    <row r="128" ht="14.4" hidden="1" thickBot="1" x14ac:dyDescent="0.3"/>
    <row r="129" spans="2:8" ht="14.4" hidden="1" thickBot="1" x14ac:dyDescent="0.3"/>
    <row r="130" spans="2:8" ht="14.4" hidden="1" thickBot="1" x14ac:dyDescent="0.3"/>
    <row r="131" spans="2:8" ht="14.4" hidden="1" thickBot="1" x14ac:dyDescent="0.3"/>
    <row r="132" spans="2:8" ht="14.4" hidden="1" thickBot="1" x14ac:dyDescent="0.3"/>
    <row r="133" spans="2:8" ht="14.4" hidden="1" thickBot="1" x14ac:dyDescent="0.3"/>
    <row r="134" spans="2:8" ht="14.4" hidden="1" thickBot="1" x14ac:dyDescent="0.3"/>
    <row r="135" spans="2:8" ht="14.4" hidden="1" thickBot="1" x14ac:dyDescent="0.3"/>
    <row r="136" spans="2:8" ht="14.4" hidden="1" thickBot="1" x14ac:dyDescent="0.3"/>
    <row r="137" spans="2:8" ht="14.4" hidden="1" thickBot="1" x14ac:dyDescent="0.3"/>
    <row r="138" spans="2:8" ht="14.4" hidden="1" thickBot="1" x14ac:dyDescent="0.3"/>
    <row r="139" spans="2:8" ht="14.4" hidden="1" thickBot="1" x14ac:dyDescent="0.3"/>
    <row r="140" spans="2:8" ht="14.4" hidden="1" thickBot="1" x14ac:dyDescent="0.3"/>
    <row r="141" spans="2:8" ht="14.4" hidden="1" thickBot="1" x14ac:dyDescent="0.3"/>
    <row r="142" spans="2:8" ht="14.4" hidden="1" thickBot="1" x14ac:dyDescent="0.3"/>
    <row r="143" spans="2:8" ht="16.2" customHeight="1" thickBot="1" x14ac:dyDescent="0.3">
      <c r="B143" s="100" t="str">
        <f>[2]CUANTIFICACIÓN!B11</f>
        <v>Caldera Sunplant</v>
      </c>
      <c r="C143" s="101"/>
      <c r="D143" s="102"/>
      <c r="E143" s="27"/>
      <c r="F143" s="27"/>
      <c r="G143" s="27"/>
      <c r="H143" s="26"/>
    </row>
    <row r="144" spans="2:8" x14ac:dyDescent="0.25">
      <c r="B144" s="25"/>
    </row>
    <row r="145" spans="2:8" ht="91.5" customHeight="1" x14ac:dyDescent="0.25">
      <c r="B145" s="34" t="s">
        <v>73</v>
      </c>
      <c r="C145" s="96" t="s">
        <v>126</v>
      </c>
      <c r="D145" s="97"/>
    </row>
    <row r="146" spans="2:8" ht="211.5" customHeight="1" x14ac:dyDescent="0.25">
      <c r="B146" s="34" t="s">
        <v>72</v>
      </c>
      <c r="C146" s="103" t="s">
        <v>133</v>
      </c>
      <c r="D146" s="104"/>
    </row>
    <row r="147" spans="2:8" x14ac:dyDescent="0.25">
      <c r="B147" s="92" t="s">
        <v>71</v>
      </c>
      <c r="C147" s="24" t="s">
        <v>70</v>
      </c>
      <c r="D147" s="46" t="s">
        <v>57</v>
      </c>
    </row>
    <row r="148" spans="2:8" x14ac:dyDescent="0.25">
      <c r="B148" s="92"/>
      <c r="C148" s="24" t="s">
        <v>69</v>
      </c>
      <c r="D148" s="46" t="s">
        <v>57</v>
      </c>
    </row>
    <row r="149" spans="2:8" x14ac:dyDescent="0.25">
      <c r="B149" s="92"/>
      <c r="C149" s="24" t="s">
        <v>68</v>
      </c>
      <c r="D149" s="46" t="s">
        <v>57</v>
      </c>
    </row>
    <row r="150" spans="2:8" x14ac:dyDescent="0.25">
      <c r="B150" s="92"/>
      <c r="C150" s="24" t="s">
        <v>67</v>
      </c>
      <c r="D150" s="46" t="s">
        <v>57</v>
      </c>
    </row>
    <row r="151" spans="2:8" x14ac:dyDescent="0.25">
      <c r="B151" s="92"/>
      <c r="C151" s="24" t="s">
        <v>66</v>
      </c>
      <c r="D151" s="46" t="s">
        <v>57</v>
      </c>
    </row>
    <row r="152" spans="2:8" x14ac:dyDescent="0.25">
      <c r="B152" s="92"/>
      <c r="C152" s="24" t="s">
        <v>65</v>
      </c>
      <c r="D152" s="46" t="s">
        <v>57</v>
      </c>
    </row>
    <row r="153" spans="2:8" ht="50.25" customHeight="1" x14ac:dyDescent="0.25">
      <c r="B153" s="34" t="s">
        <v>64</v>
      </c>
      <c r="C153" s="96" t="s">
        <v>127</v>
      </c>
      <c r="D153" s="97"/>
    </row>
    <row r="154" spans="2:8" ht="25.5" customHeight="1" x14ac:dyDescent="0.25">
      <c r="B154" s="23" t="s">
        <v>63</v>
      </c>
      <c r="C154" s="96" t="s">
        <v>132</v>
      </c>
      <c r="D154" s="97"/>
    </row>
    <row r="155" spans="2:8" x14ac:dyDescent="0.25">
      <c r="B155" s="33" t="s">
        <v>62</v>
      </c>
      <c r="C155" s="98">
        <v>10200901</v>
      </c>
      <c r="D155" s="99"/>
      <c r="E155" s="17" t="s">
        <v>128</v>
      </c>
    </row>
    <row r="156" spans="2:8" x14ac:dyDescent="0.25">
      <c r="B156" s="22" t="s">
        <v>61</v>
      </c>
      <c r="C156" s="90" t="s">
        <v>93</v>
      </c>
      <c r="D156" s="90"/>
    </row>
    <row r="157" spans="2:8" x14ac:dyDescent="0.25">
      <c r="B157" s="21"/>
      <c r="C157" s="21"/>
      <c r="D157" s="21"/>
    </row>
    <row r="158" spans="2:8" ht="14.4" x14ac:dyDescent="0.25">
      <c r="B158" s="91"/>
      <c r="C158" s="91"/>
      <c r="D158" s="91"/>
      <c r="E158" s="20" t="s">
        <v>47</v>
      </c>
      <c r="F158" s="20" t="s">
        <v>1</v>
      </c>
      <c r="G158" s="20" t="s">
        <v>2</v>
      </c>
      <c r="H158" s="19" t="s">
        <v>0</v>
      </c>
    </row>
    <row r="159" spans="2:8" x14ac:dyDescent="0.25">
      <c r="B159" s="92" t="s">
        <v>59</v>
      </c>
      <c r="C159" s="92"/>
      <c r="D159" s="92"/>
      <c r="E159" s="18" t="str">
        <f>+VLOOKUP(C155,'[3]Hoja1 (2)'!$A$1:$G$113,4,0)</f>
        <v>0.00075*ASERR</v>
      </c>
      <c r="F159" s="18" t="str">
        <f>+VLOOKUP(C155,'[3]Hoja1 (2)'!$A$1:$G$113,2,0)</f>
        <v>0.00004*ASERR</v>
      </c>
      <c r="G159" s="18" t="str">
        <f>+VLOOKUP(C155,'[3]Hoja1 (2)'!$A$1:$G$113,3,0)</f>
        <v>1.03*BIOMC</v>
      </c>
      <c r="H159" s="18" t="str">
        <f>+VLOOKUP(C155,'[3]Hoja1 (2)'!$A$1:$G$113,5,0)</f>
        <v>0.0032*ASERR</v>
      </c>
    </row>
    <row r="160" spans="2:8" ht="15" customHeight="1" x14ac:dyDescent="0.25">
      <c r="B160" s="93" t="s">
        <v>58</v>
      </c>
      <c r="C160" s="94"/>
      <c r="D160" s="95"/>
      <c r="E160" s="18" t="str">
        <f>+VLOOKUP(C156,[4]Hoja1!$B$1:$F$24,3,0)</f>
        <v>N/A</v>
      </c>
      <c r="F160" s="18" t="str">
        <f>+VLOOKUP(C156,[4]Hoja1!$B$1:$F$24,4,0)</f>
        <v>N/A</v>
      </c>
      <c r="G160" s="18" t="str">
        <f>+VLOOKUP(C156,[4]Hoja1!$B$1:$F$24,5,0)</f>
        <v>N/A</v>
      </c>
      <c r="H160" s="18">
        <f>+VLOOKUP(C156,[4]Hoja1!$B$1:$F$24,2,0)</f>
        <v>76</v>
      </c>
    </row>
  </sheetData>
  <mergeCells count="23">
    <mergeCell ref="C21:D21"/>
    <mergeCell ref="C20:D20"/>
    <mergeCell ref="B7:C7"/>
    <mergeCell ref="B13:B18"/>
    <mergeCell ref="C11:D11"/>
    <mergeCell ref="C12:D12"/>
    <mergeCell ref="C19:D19"/>
    <mergeCell ref="B9:D9"/>
    <mergeCell ref="C22:D22"/>
    <mergeCell ref="B24:D24"/>
    <mergeCell ref="B25:D25"/>
    <mergeCell ref="B26:D26"/>
    <mergeCell ref="B160:D160"/>
    <mergeCell ref="C154:D154"/>
    <mergeCell ref="C155:D155"/>
    <mergeCell ref="C156:D156"/>
    <mergeCell ref="B158:D158"/>
    <mergeCell ref="B159:D159"/>
    <mergeCell ref="B143:D143"/>
    <mergeCell ref="C145:D145"/>
    <mergeCell ref="C146:D146"/>
    <mergeCell ref="B147:B152"/>
    <mergeCell ref="C153:D153"/>
  </mergeCells>
  <dataValidations count="2">
    <dataValidation type="list" allowBlank="1" showInputMessage="1" showErrorMessage="1" sqref="C21:D21 C155:D155">
      <formula1>#REF!</formula1>
    </dataValidation>
    <dataValidation type="list" allowBlank="1" showInputMessage="1" showErrorMessage="1" sqref="C22 C156">
      <formula1>$B$31:$B$53</formula1>
    </dataValidation>
  </dataValidations>
  <pageMargins left="0" right="0" top="0" bottom="0" header="0.31496062992125984" footer="0.31496062992125984"/>
  <pageSetup scale="58" orientation="portrait" verticalDpi="0"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0kb1mvVX+NmuIiXAOhyl5Ep6qTN+Gs49HvcX/DTFx/c=</DigestValue>
    </Reference>
    <Reference Type="http://www.w3.org/2000/09/xmldsig#Object" URI="#idOfficeObject">
      <DigestMethod Algorithm="http://www.w3.org/2001/04/xmlenc#sha256"/>
      <DigestValue>TtuS/v2HxPabbZ2/WyXD9og5pFq0uSypsZVREzBjOMw=</DigestValue>
    </Reference>
    <Reference Type="http://uri.etsi.org/01903#SignedProperties" URI="#idSignedProperties">
      <Transforms>
        <Transform Algorithm="http://www.w3.org/TR/2001/REC-xml-c14n-20010315"/>
      </Transforms>
      <DigestMethod Algorithm="http://www.w3.org/2001/04/xmlenc#sha256"/>
      <DigestValue>BjhHVfCZzd205E7cMRQNBTJATO6ZNlg8MCzeHGYl0RQ=</DigestValue>
    </Reference>
    <Reference Type="http://www.w3.org/2000/09/xmldsig#Object" URI="#idValidSigLnImg">
      <DigestMethod Algorithm="http://www.w3.org/2001/04/xmlenc#sha256"/>
      <DigestValue>CZdcWVEnxFkWozbFHzOjL2blivmI5sGeDGLnSXhchyI=</DigestValue>
    </Reference>
    <Reference Type="http://www.w3.org/2000/09/xmldsig#Object" URI="#idInvalidSigLnImg">
      <DigestMethod Algorithm="http://www.w3.org/2001/04/xmlenc#sha256"/>
      <DigestValue>frFnTT++cp3F57NnPE7Iy/CLpj02zi4siC7mrBTXAb0=</DigestValue>
    </Reference>
  </SignedInfo>
  <SignatureValue>Pqp5RloTPswjrD8HtCMCA3ebo1Y6ammjKT1rov/8OaefXMHLI52ClwsUX0oAOIku+1D7yYVUlJSN
jKF4nMHuoL7xWyBSVSd6WKecEPqu4fw55bu9yDFKnwH3LutPmT0BwLj86HFKymGPlmrzIKpO7FGy
Zx0Oq71ZWvEFS4r9MUVvOat+RnWJY4N78b3uM9/fTkPzervb8LLcK+5frUT4+NLkVT5JvB/dHWgI
AZyCOAQ0zNq9ovDY72GrVEqoBlkdyrIa77CoEPoQlZ8ToRm6IhMspZUz23eePrtdLen+SxE0UlV7
JCw5r5f9/v4SHj19I0RIRyFsDQgLs3oevjmRMQ==</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F4OjI0fc6BNwpvpuWEjCHlA2mzFZ2sl3IfdrsoBlNDk=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kOfGBPL/oz+c6nnkg+IHKP0rgMt3hftj70OPEVCIUx4=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tWONmrfN5kI/UF3/TxV8OIxBlBV6kezBDu0wFifJqss=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k7x4InUpprzMd7EavVzigdy/k2BCSAieF1tBJyAznHo=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Rkm4NTx7hImSrutZ31H04gOzkt9l4ZU3BcdcMqJAQu4=</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Svm5mWDrZx0+KAQcv7o+ZnfSycXbBE4rCIfbVuTkH5k=</DigestValue>
      </Reference>
      <Reference URI="/xl/drawings/vmlDrawing1.vml?ContentType=application/vnd.openxmlformats-officedocument.vmlDrawing">
        <DigestMethod Algorithm="http://www.w3.org/2001/04/xmlenc#sha256"/>
        <DigestValue>ALLQw6pJhbpzxAX/vk9e9OmHdEEAB9c/TPR26avRIFk=</DigestValue>
      </Reference>
      <Reference URI="/xl/drawings/vmlDrawing2.vml?ContentType=application/vnd.openxmlformats-officedocument.vmlDrawing">
        <DigestMethod Algorithm="http://www.w3.org/2001/04/xmlenc#sha256"/>
        <DigestValue>LZzWEa2XIS4Bn9UmBqPUhdKZBGnnbx5QMPA+rxHUg1s=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eEtUiIoLqhPgIAQ5f+sHWpy0og36jBm25h+gjONjViI=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xw/d49Ph3cd2eaNrAm/BVaQrH7hqAS1XrieViO2HlvQ=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41sg1Wnz/aS48TpIy5q6c1X7xQXNMAM0lycZ39bUyD0=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fxNXW3X0Widt356oPXQrTKzySzJSW+DtjE8n0hPlXn0=</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kk471iZNYEIR3Y76QPca3QpRtdLfT1CjgR9JH4+xGVQ=</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2i2Oub5hUDEl2zAJV4xl4ZTrdJE1OhprNflr1MSB5IM=</DigestValue>
      </Reference>
      <Reference URI="/xl/media/image2.emf?ContentType=image/x-emf">
        <DigestMethod Algorithm="http://www.w3.org/2001/04/xmlenc#sha256"/>
        <DigestValue>jmraoDyCiPbpqZvsADsRSxptS2hCOsI050RUsSlaCtg=</DigestValue>
      </Reference>
      <Reference URI="/xl/media/image3.jpeg?ContentType=image/jpeg">
        <DigestMethod Algorithm="http://www.w3.org/2001/04/xmlenc#sha256"/>
        <DigestValue>P1n++J4pwZXRagB0BWiYZ0l0b5pGB8lxqbvRdqKPNuI=</DigestValue>
      </Reference>
      <Reference URI="/xl/media/image4.png?ContentType=image/png">
        <DigestMethod Algorithm="http://www.w3.org/2001/04/xmlenc#sha256"/>
        <DigestValue>jcToo8m000xX0JUWsGQY/B0e8RKvKLyHT6CoDjloBao=</DigestValue>
      </Reference>
      <Reference URI="/xl/media/image5.jpeg?ContentType=image/jpeg">
        <DigestMethod Algorithm="http://www.w3.org/2001/04/xmlenc#sha256"/>
        <DigestValue>G9ftlx34ed8+zogDvU6433bAsEHyfMKmw4JPXswAvp0=</DigestValue>
      </Reference>
      <Reference URI="/xl/media/image6.png?ContentType=image/png">
        <DigestMethod Algorithm="http://www.w3.org/2001/04/xmlenc#sha256"/>
        <DigestValue>prWJXulav6qJh1JsWAbERscFNWWvbFDt46LA8oC1j/I=</DigestValue>
      </Reference>
      <Reference URI="/xl/media/image7.jpeg?ContentType=image/jpeg">
        <DigestMethod Algorithm="http://www.w3.org/2001/04/xmlenc#sha256"/>
        <DigestValue>Ja4g1+/EpFGLU5D8aKYXVTK0n2E0qXWiqvAOgviuUJg=</DigestValue>
      </Reference>
      <Reference URI="/xl/media/image8.jpeg?ContentType=image/jpeg">
        <DigestMethod Algorithm="http://www.w3.org/2001/04/xmlenc#sha256"/>
        <DigestValue>YtmTijD6ow2P0AQph8qBcXCVaoZ3/LDl8x2CcIBjrTQ=</DigestValue>
      </Reference>
      <Reference URI="/xl/media/image9.png?ContentType=image/png">
        <DigestMethod Algorithm="http://www.w3.org/2001/04/xmlenc#sha256"/>
        <DigestValue>yGEkZPtF0klNf2VDW/M/8Cqi4+vcxzTIlg9u2aPtEkI=</DigestValue>
      </Reference>
      <Reference URI="/xl/printerSettings/printerSettings1.bin?ContentType=application/vnd.openxmlformats-officedocument.spreadsheetml.printerSettings">
        <DigestMethod Algorithm="http://www.w3.org/2001/04/xmlenc#sha256"/>
        <DigestValue>547pHzyQojNLXTIgTqo1n97JnLTvYYZlgf+ZAL28g68=</DigestValue>
      </Reference>
      <Reference URI="/xl/printerSettings/printerSettings2.bin?ContentType=application/vnd.openxmlformats-officedocument.spreadsheetml.printerSettings">
        <DigestMethod Algorithm="http://www.w3.org/2001/04/xmlenc#sha256"/>
        <DigestValue>aONciGNpxwJG6Si/Y8x/oOe8QQL7qeTHUXhkW14eSeo=</DigestValue>
      </Reference>
      <Reference URI="/xl/printerSettings/printerSettings3.bin?ContentType=application/vnd.openxmlformats-officedocument.spreadsheetml.printerSettings">
        <DigestMethod Algorithm="http://www.w3.org/2001/04/xmlenc#sha256"/>
        <DigestValue>547pHzyQojNLXTIgTqo1n97JnLTvYYZlgf+ZAL28g68=</DigestValue>
      </Reference>
      <Reference URI="/xl/sharedStrings.xml?ContentType=application/vnd.openxmlformats-officedocument.spreadsheetml.sharedStrings+xml">
        <DigestMethod Algorithm="http://www.w3.org/2001/04/xmlenc#sha256"/>
        <DigestValue>QTChi6UArgNEm5TPHWIYgNruFxGDIxn0+IF/7dJmoI0=</DigestValue>
      </Reference>
      <Reference URI="/xl/styles.xml?ContentType=application/vnd.openxmlformats-officedocument.spreadsheetml.styles+xml">
        <DigestMethod Algorithm="http://www.w3.org/2001/04/xmlenc#sha256"/>
        <DigestValue>TcM44GdbaHQd+ofnuigxQLxh4jbovzJakQWlEu+5I3U=</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oI8Q8Y24oN6g2sJsrXrstF9BhnZJQn2SMhd0rS1yWLU=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+xv39IL7tPpsXHT+vo405BfLsmjmbjvDNJ7rppqDbsg=</DigestValue>
      </Reference>
      <Reference URI="/xl/worksheets/sheet1.xml?ContentType=application/vnd.openxmlformats-officedocument.spreadsheetml.worksheet+xml">
        <DigestMethod Algorithm="http://www.w3.org/2001/04/xmlenc#sha256"/>
        <DigestValue>xAFP3lG8eELyITnK6pXfj5Hf1H9Ad1MpVQLUlEnY8gY=</DigestValue>
      </Reference>
      <Reference URI="/xl/worksheets/sheet2.xml?ContentType=application/vnd.openxmlformats-officedocument.spreadsheetml.worksheet+xml">
        <DigestMethod Algorithm="http://www.w3.org/2001/04/xmlenc#sha256"/>
        <DigestValue>ILmwkkqduCM+sRhUNcv5U6V4LucZkL6wyV/mTa93zPw=</DigestValue>
      </Reference>
      <Reference URI="/xl/worksheets/sheet3.xml?ContentType=application/vnd.openxmlformats-officedocument.spreadsheetml.worksheet+xml">
        <DigestMethod Algorithm="http://www.w3.org/2001/04/xmlenc#sha256"/>
        <DigestValue>du3FWui0qWk79xlWq48jTyqvrZNXChaiOmJFQr7pFl4=</DigestValue>
      </Reference>
    </Manifest>
    <SignatureProperties>
      <SignatureProperty Id="idSignatureTime" Target="#idPackageSignature">
        <mdssi:SignatureTime xmlns:mdssi="http://schemas.openxmlformats.org/package/2006/digital-signature">
          <mdssi:Format>YYYY-MM-DDThh:mm:ssTZD</mdssi:Format>
          <mdssi:Value>2017-02-20T17:32:07Z</mdssi:Value>
        </mdssi:SignatureTime>
      </SignatureProperty>
    </SignatureProperties>
  </Object>
  <Object Id="idOfficeObject">
    <SignatureProperties>
      <SignatureProperty Id="idOfficeV1Details" Target="#idPackageSignature">
        <SignatureInfoV1 xmlns="http://schemas.microsoft.com/office/2006/digsig">
          <SetupID>{7C3C1F11-3BC6-49D5-A33E-3397B0816057}</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Z///////////////////////////////////gAP//////////////////////////////////4BT//////////////////////////////////+AA///////////////////////////////////gAP//////////////////////////////////4AD//////////////////////////////////+AB///////////////////////////////////gAP//////////////////////////////////4AD//////////////////////////////////+BU///////////////////////////////////gAP//////////////////////////////////4Hf//////////////////////////////////+B1///////////////////////////////////gAP//////////////////////////////////4AD//////////////////////////////////+B3///////////////////////////////////gd///////////////////////////////////4Hf//////////////////////////////////+BM///////////////////////////////////gAP//////////////////////////////////4DD//////////////////////////////////+AA///////////////////////////////////g////////////////////////////////////4AD//////////////////////////////////+D////////////////////////////////////gAP//////////////////////////////////4AD//////////////////////////////////+AA///////////////////////////////////gAP//////////////////////////////////4AD//////////////////////////////////+AA///////////////////////////////////gAP//////////////////////////////////4AD//////////////////////////////////+AA///////////////////////////////////gAP//////////////////////////////////4AD//////////////////////////////////+AA///////////////////////////////////gAP//////////////////////////////////4AD//////////////////////////////////+AA///////////////////////////////////gAP//////////////////////////////////4AD//////////////////////////////////+AA///////////////////////////////////gAP//////////////////////////////////4AD//////////////////////////////////+AA///////////////////////////////////gAP//////////////////////////////////4AD//////////////////////////////////+AA///////////////////////////////////gAP//////////////////////////////////4AD//////////////////////////////////+AA///////////////////////////////////gAP//////////////////////////////////4AD//////////////////////////////////+AA///////////////////////////////////gAP//////////////////////////////////4AD//////////////////////////////////+AA///////////////////////////////////gAP//////////////////////////////////4AD//////////////////////////////////+AA///////////////////////////////////gAP//////////////////////////////////4AD//////////////////////////////////+AA///////////////////////////////////gAP//////////////////////////////////4AD//////////////////////////////////+AA///////////////////////////////////gAP//////////////////////////////////4AD//////////////////////////////////+AA///////////////////////////////////gAP//////////////////////////////////4AD//////////////////////////////////+AA///////////////////////////////////gAP//////////////////////////////////4AD//////////////////////////////////+AA///////////////////////////////////gAP//////////////////////////////////4AD//////////////////////////////////+AA///////////////////////////////////gAP//////////////////////////////////4AD//////////////////////////////////+AA///////////////////////////////////gAP//////////////////////////////////4AD//////////////////////////////////+AA///////////////////////////////////gAP//////////////////////////////////4AD//////////////////////////////////+AA///////////////////////////////////gAP//////////////////////////////////4AD//////////////////////////////////+AA///////////////////////////////////gAP//////////////////////////////////4AD//////////////////////////////////+AA///////////////////////////////////gAP//////////////////////////////////4AD//////////////////////////////////+AA///////////////////////////////////gAP//////////////////////////////////4AD//////////////////////////////////+AA///////////////////////////////////gAP//////////////////////////////////4AD//////////////////////////////////+AA///////////////////////////////////gAP//////////////////////////////////4AD//////////////////////////////////+AA///////////////////////////////////gAP//////////////////////////////////4AD//////////////////////////////////+AA///////////////////////////////////gAP//////////////////////////////////4AD//////////////////////////////////+AA///////////////////////////////////gAP//////////////////////////////////4AD//////////////////////////////////+AA///////////////////////////////////gAP//////////////////////////////////4AD//////////////////////////////////+AA///////////////////////////////////gAP//////////////////////////////////4AD//////////////////////////////////+AA///////////////////////////////////gAP//////////////////////////////////4AD//////////////////////////////////+AA///////////////////////////////////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2017-02-20T17:32:07Z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h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FkAGLW9EIANvhDIVlkAAQAAAEDnuxAAAAAAUDCqEIANvhDIVlkAmO29EAAAAABQMKoQlR4FUwMAAACcHgVTAQAAALCSrBAIgjtTwFoCU2w9KACAAfx1Dlz3deBb93VsPSgAZAEAAI1iQHeNYkB3iGSSEAAIAAAAAgAAAAAAAIw9KAAiakB3AAAAAAAAAADAPigABgAAALQ+KAAGAAAAAAAAAAAAAAC0PigAxD0oAO7qP3cAAAAAAAIAAAAAKAAGAAAAtD4oAAYAAABMEkF3AAAAAAAAAAC0PigABgAAAAAAAADwPSgAlS4/dwAAAAAAAgAAtD4o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BN0AoD4//8AAAAAAAAAAAAAAAAAAAAAEBN0AoD4//86lwAAAAAoAP48qnf8QygA9XGud7E5TQH+////jOOpd/LgqXc89bwQyLpdAIDzvBCMPSgAImpAdwAAAAAAAAAAwD4oAAYAAAC0PigABgAAAAAAAAAAAAAAlPO8EBjfsRCU87wQAAAAABjfsRDcPSgAjWJAd41iQHcAAAAAAAgAAAACAAAAAAAA5D0oACJqQHcAAAAAAAAAABo/KAAHAAAADD8oAAcAAAAAAAAAAAAAAAw/KAAcPigA7uo/dwAAAAAAAgAAAAAoAAcAAAAMPygABwAAAEwSQXcAAAAAAAAAAAw/KAAHAAAAAAAAAEg+KACVLj93AAAAAAACAAAMPyg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iwKg+P//8gEAAAAAAAD82xYFgPj//wgAWH779v//AAAAAAAAAADg2xYFgPj/////AAAAACgA2b8FU5y10gjotdII4uASU3AFFAj4QXIUrKmTEHQRIcAiAIoBwLIoAJSyKABgNaoQIA0AhFi1KACx4RJTIA0AhAAAAABwBRQIwDoUCES0KADQsTtTrqmTEAAAAADQsTtTIA0AAKypkxABAAAAAAAAAAcAAACsqZMQAAAAAAAAAADIsigAZM4EUyAAAAD/////AAAAAAAAAAAVAAAAAAAAAHAAAAABAAAAAQAAACQAAAAkAAAAEAAAAAAAAAAAABQIwDoUCAGzAQD/////Ph0KCYizKACIsygAerESUwAAAAC4tSgAcAUUCIqxElM+HQoJYLm9EEizKAAvMPh1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Af//////////////////////////////////wAH//////////////////////////////////8AB///////////////////////////////////AAf//////////////////////////////////wAH//////////////////////////////////8AB///////////////////////////////////AAf//////////////////////////////////wAH//////////////////////////////////8AB///////////////////////////////////AAf//////////////////////////////////wAH//////////////////////////////////8AB///////////////////////////////////AAf//////////////////////////////////wAH//////////////////////////////////8AB///////////////////////////////////AAf//////////////////////////////////wAH//////////////////////////////////8AB///////////////////////////////////AAf//////////////////////////////////wAH//////////////////////////////////8AB///////////////////////////////////AAf//////////////////////////////////wAH//////////////////////////////////8AB///////////////////////////////////AAf//////////////////////////////////wAH//////////////////////////////////8AB///////////////////////////////////AAf//////////////////////////////////wAH//////////////////////////////////8AB///////////////////////////////////AAf//////////////////////////////////wAH//////////////////////////////////8AB///////////////////////////////////AAf//////////////////////////////////wAH//////////////////////////////////8AB///////////////////////////////////AAP//////////////////////////////////wAH//////////////////////////////////8AB///////////////////////////////////AAf//////////////////////////////////wAH//////////////////////////////////8AB///////////////////////////////////AAf//////////////////////////////////wAH//////////////////////////////////8AB///////////////////////////////////AAf//////////////////////////////////wAH//////////////////////////////////8AB///////////////////////////////////AAf//////////////////////////////////wAH//////////////////////////////////8AB///////////////////////////////////AAf//////////////////////////////////wAH//////////////////////////////////8AB///////////////////////////////////AAf//////////////////////////////////wAH//////////////////////////////////8AB///////////////////////////////////AAf//////////////////////////////////wAH//////////////////////////////////8AA///////////////////////////////////AAP//////////////////////////////////wAD//////////////////////////////////8AA///////////////////////////////////AAP//////////////////////////////////wAD//////////////////////////////////8AA///////////////////////////////////AAP//////////////////////////////////wAD//////////////////////////////////8AA///////////////////////////////////AAP//////////////////////////////////wAD//////////////////////////////////8AA///////////////////////////////////AAP//////////////////////////////////wAD//////////////////////////////////8AA///////////////////////////////////AAP//////////////////////////////////wAD//////////////////////////////////8AA///////////////////////////////////AAP//////////////////////////////////wAD//////////////////////////////////8AA///////////////////////////////////AAP//////////////////////////////////wAD//////////////////////////////////8AA///////////////////////////////////AAP//////////////////////////////////wAD//////////////////////////////////8AA///////////////////////////////////AAP//////////////////////////////////wAD//////////////////////////////////8AA///////////////////////////////////AAP//////////////////////////////////wAD//////////////////////////////////8AA///////////////////////////////////AAP//////////////////////////////////wAD//////////////////////////////////8AA///////////////////////////////////AAP//////////////////////////////////wAD//////////////////////////////////8AA///////////////////////////////////AAP//////////////////////////////////wAD//////////////////////////////////8AA///////////////////////////////////AAP//////////////////////////////////wAD//////////////////////////////////8AA///////////////////////////////////AAP//////////////////////////////////wAD//////////////////////////////////8AA///////////////////////////////////AAP//////////////////////////////////wAD//////////////////////////////////8AA///////////////////////////////////AAP//////////////////////////////////wAD//////////////////////////////////8AA///////////////////////////////////AAP//////////////////////////////////wAD//////////////////////////////////8AA///////////////////////////////////AAP//////////////////////////////////wAD//////////////////////////////////8AA///////////////////////////////////AAP//////////////////////////////////wAD//////////////////////////////////8AA///////////////////////////////////AAP//////////////////////////////////wAD//////////////////////////////////8AA///////////////////////////////////AAF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AA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AQ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EB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QE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AA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AA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A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AAA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AA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AA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AAA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AA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AA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A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A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A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A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A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A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A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A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A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A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A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A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A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A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A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A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A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A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A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A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A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A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A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A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A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A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A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A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A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A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A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A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A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A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A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A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A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A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A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AABAQEBAQEBAQEBAQEBAQEBAQEBAQEBAQEBAQEBAYcnAQEBAQEBAQEBAQEBAQEBAYw2AQEBAQEBAQEBATp1AQEBVwEBAQFWEzUBAV++AQEBASc2AQEBAQE/MaTeZSk/hgEBAQEBAQEBAQEBAQEBAQ/PFAEBAXMBAQEBAQEBAQEBAQEBAQEBAQEBAQEBAQEBAQEBAQEBAQEBAQEBAQEBAQEBAQEBAQEBAQEBAQEBAQEBAQEBAQEBAQEBAQEBAQEBAQEBAQEBAQEBAQEBAQEBAQEBAQEA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A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A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A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A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A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A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A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A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A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A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A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A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A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A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A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A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AABAQEBAQEBAQEBAQEBAQEBAQEBAQEBAQEBXlkBAQEBAQEBAQEBAQEBAQEBAQEBAUkJAQEBAQEBAQEBAQEBAQEBAQEBAQEBAQEBAQEBAb0/p7W/F8DBJl7CYsNqkcMvUCUJLIQBAQEBAQEBAQEBAUCDAQEBlAEBAQEBAQEBAVEQAQEBAQEBAQEBAQEBAQEBAQEBASE0vGF2AQEBAQEBAQEBAQEBAQEBAQEBAQEBAQEBAQEBAQEBAQEBAQEBAQEBAQEBAQEBAQEBAQEBAQEBAQEBAQEA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A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A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A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A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A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A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A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A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A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A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A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A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A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A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A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A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A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A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A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A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A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A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A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A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A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A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A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A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A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A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BAU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Cqd8UkzHZYiF5UKCxeVP//AAAAAPV2floAAFzPKABIAvd1AAAAAPBTWQCwzigAUPP2dgAAAAAAAENoYXJVcHBlclcAAap39STMdpzPKAAAAAAACM8oAIAB/HUOXPd14Fv3dQjPKABkAQAAjWJAd41iQHc42l4AAAgAAAACAAAAAAAAKM8oACJqQHcAAAAAAAAAAGLQKAAJAAAAUNAoAAkAAAAAAAAAAAAAAFDQKABgzygA7uo/dwAAAAAAAgAAAAAoAAkAAABQ0CgACQAAAEwSQXcAAAAAAAAAAFDQKAAJAAAAAAAAAIzPKACVLj93AAAAAAACAABQ0CgACQAAAGR2AAgAAAAAJQAAAAwAAAADAAAAGAAAAAwAAAAAAAACEgAAAAwAAAABAAAAHgAAABgAAAALAAAAYQAAADUBAAByAAAAJQAAAAwAAAADAAAAVAAAANAAAAAMAAAAYQAAAJUAAABxAAAAAQAAAKsKDUJyHA1CDAAAAGEAAAAWAAAATAAAAAAAAAAAAAAAAAAAAP//////////eAAAAFYAaQBjAHQAbwByACAASAB1AGcAbwAgAEQAZQBsAGcAYQBkAG8AIABTAC4ACAAAAAMAAAAGAAAABAAAAAgAAAAFAAAABAAAAAkAAAAHAAAACAAAAAgAAAAEAAAACQAAAAcAAAADAAAACAAAAAcAAAAIAAAACAAAAAQAAAAH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AA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d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p3xSTMdliIXlQoLF5U//8AAAAA9XZ+WgAAXM8oAEgC93UAAAAA8FNZALDOKABQ8/Z2AAAAAAAAQ2hhclVwcGVyVwABqnf1JMx2nM8oAAAAAAAIzygAgAH8dQ5c93XgW/d1CM8oAGQBAACNYkB3jWJAdzjaXgAACAAAAAIAAAAAAAAozygAImpAdwAAAAAAAAAAYtAoAAkAAABQ0CgACQAAAAAAAAAAAAAAUNAoAGDPKADu6j93AAAAAAACAAAAACgACQAAAFDQKAAJAAAATBJBdwAAAAAAAAAAUNAoAAkAAAAAAAAAjM8oAJUuP3cAAAAAAAIAAFDQKAAJAAAAZHYACAAAAAAlAAAADAAAAAEAAAAYAAAADAAAAP8AAAISAAAADAAAAAEAAAAeAAAAGAAAACoAAAAFAAAAhQAAABYAAAAlAAAADAAAAAEAAABUAAAAqAAAACsAAAAFAAAAgwAAABUAAAABAAAAqwoNQnIcDUIrAAAABQAAAA8AAABMAAAAAAAAAAAAAAAAAAAA//////////9sAAAARgBpAHIAbQBhACAAbgBvACAAdgDhAGwAaQBkAGEAKAAGAAAAAwAAAAUAAAALAAAABwAAAAQAAAAHAAAACAAAAAQAAAAGAAAABwAAAAMAAAADAAAACAAAAAcAAABLAAAAQAAAADAAAAAFAAAAIAAAAAEAAAABAAAAEAAAAAAAAAAAAAAAQAEAAKAAAAAAAAAAAAAAAEABAACgAAAAUgAAAHABAAACAAAAFAAAAAkAAAAAAAAAAAAAALwCAAAAAAAAAQICIlMAeQBzAHQAZQBtAAAAAAAAAAAAFwEAAAAAAAAsE3QCgPj//wAAAAAAAAAAAAAAAAAAAAAQE3QCgPj//zqXAAAAACgA/jyqd/xDKAD1ca53sTlNAf7///+M46l38uCpdzz1vBDIul0AgPO8EIw9KAAiakB3AAAAAAAAAADAPigABgAAALQ+KAAGAAAAAAAAAAAAAACU87wQGN+xEJTzvBAAAAAAGN+xENw9KACNYkB3jWJAdwAAAAAACAAAAAIAAAAAAADkPSgAImpAdwAAAAAAAAAAGj8oAAcAAAAMPygABwAAAAAAAAAAAAAADD8oABw+KADu6j93AAAAAAACAAAAACgABwAAAAw/KAAHAAAATBJBdwAAAAAAAAAADD8oAAcAAAAAAAAASD4oAJUuP3cAAAAAAAIAAAw/K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kAGLW9EIANvhDIVlkAAQAAAEDnuxAAAAAAUDCqEIANvhDIVlkAmO29EAAAAABQMKoQlR4FUwMAAACcHgVTAQAAALCSrBAIgjtTwFoCU2w9KACAAfx1Dlz3deBb93VsPSgAZAEAAI1iQHeNYkB3iGSSEAAIAAAAAgAAAAAAAIw9KAAiakB3AAAAAAAAAADAPigABgAAALQ+KAAGAAAAAAAAAAAAAAC0PigAxD0oAO7qP3cAAAAAAAIAAAAAKAAGAAAAtD4oAAYAAABMEkF3AAAAAAAAAAC0PigABgAAAAAAAADwPSgAlS4/dwAAAAAAAgAAtD4o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sCoPj///IBAAAAAAAA/NsWBYD4//8IAFh++/b//wAAAAAAAAAA4NsWBYD4/////wAAAAAUCKCQ2xf+nfd1b4ljU9EVAR0AAAAA+EFyFCy0KABGDiHlIgCKAUmMY1PssigAAAAAAHAFFAgstCgAJIiAEjSzKADZi2NTUwBlAGcAbwBlACAAVQBJAAAAAAD1i2NTBLQoAOEAAACssigAS+QTUwBRvhDhAAAAAQAAAL6Q2xcAACgA6uMTUwQAAAAFAAAAAAAAAAAAAAAAAAAAvpDbF7i0KAAli2NTAI69EAQAAABwBRQIAAAAAEmLY1MAAAAAAABlAGcAbwBlACAAVQBJAAAACjSIsygAiLMoAOEAAAAksygAAAAAAKCQ2xcAAAAAAQAAAAAAAABIsygALzD4dW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AH//////////////////////////////////8AB///////////////////////////////////AAf//////////////////////////////////wAH//////////////////////////////////8AB///////////////////////////////////AAf//////////////////////////////////wAH//////////////////////////////////8AB///////////////////////////////////AAf//////////////////////////////////wAH//////////////////////////////////8AB///////////////////////////////////AAf//////////////////////////////////wAH//////////////////////////////////8AB///////////////////////////////////AAf//////////////////////////////////wAH//////////////////////////////////8AB///////////////////////////////////AAf//////////////////////////////////wAH//////////////////////////////////8AB///////////////////////////////////AAf//////////////////////////////////wAH//////////////////////////////////8AB///////////////////////////////////AAf//////////////////////////////////wAH//////////////////////////////////8AB///////////////////////////////////AAf//////////////////////////////////wAH//////////////////////////////////8AB///////////////////////////////////AAf//////////////////////////////////wAH//////////////////////////////////8AB///////////////////////////////////AAf//////////////////////////////////wAH//////////////////////////////////8AB///////////////////////////////////AAf//////////////////////////////////wAD//////////////////////////////////8AB///////////////////////////////////AAf//////////////////////////////////wAH//////////////////////////////////8AB///////////////////////////////////AAf//////////////////////////////////wAH//////////////////////////////////8AB///////////////////////////////////AAf//////////////////////////////////wAH//////////////////////////////////8AB///////////////////////////////////AAf//////////////////////////////////wAH//////////////////////////////////8AB///////////////////////////////////AAf//////////////////////////////////wAH//////////////////////////////////8AB///////////////////////////////////AAf//////////////////////////////////wAH//////////////////////////////////8AB///////////////////////////////////AAf//////////////////////////////////wAH//////////////////////////////////8AB///////////////////////////////////AAP//////////////////////////////////wAD//////////////////////////////////8AA///////////////////////////////////AAP//////////////////////////////////wAD//////////////////////////////////8AA///////////////////////////////////AAP//////////////////////////////////wAD//////////////////////////////////8AA///////////////////////////////////AAP//////////////////////////////////wAD//////////////////////////////////8AA///////////////////////////////////AAP//////////////////////////////////wAD//////////////////////////////////8AA///////////////////////////////////AAP//////////////////////////////////wAD//////////////////////////////////8AA///////////////////////////////////AAP//////////////////////////////////wAD//////////////////////////////////8AA///////////////////////////////////AAP//////////////////////////////////wAD//////////////////////////////////8AA///////////////////////////////////AAP//////////////////////////////////wAD//////////////////////////////////8AA///////////////////////////////////AAP//////////////////////////////////wAD//////////////////////////////////8AA///////////////////////////////////AAP//////////////////////////////////wAD//////////////////////////////////8AA///////////////////////////////////AAP//////////////////////////////////wAD//////////////////////////////////8AA///////////////////////////////////AAP//////////////////////////////////wAD//////////////////////////////////8AA///////////////////////////////////AAP//////////////////////////////////wAD//////////////////////////////////8AA///////////////////////////////////AAP//////////////////////////////////wAD//////////////////////////////////8AA///////////////////////////////////AAP//////////////////////////////////wAD//////////////////////////////////8AA///////////////////////////////////AAP//////////////////////////////////wAD//////////////////////////////////8AA///////////////////////////////////AAP//////////////////////////////////wAD//////////////////////////////////8AA///////////////////////////////////AAP//////////////////////////////////wAD//////////////////////////////////8AA///////////////////////////////////AAP//////////////////////////////////wAD//////////////////////////////////8AA///////////////////////////////////AAP//////////////////////////////////wAD//////////////////////////////////8AA///////////////////////////////////AAP//////////////////////////////////wAD//////////////////////////////////8AA///////////////////////////////////AAP//////////////////////////////////wAB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AA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QE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AQ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EB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AA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AAA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A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AA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AAA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AA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AA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AA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AA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QF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0AAAAAwAAABhAAAAlQAAAHEAAAABAAAAqwoNQnIcDUIMAAAAYQAAABYAAABMAAAAAAAAAAAAAAAAAAAA//////////94AAAAVgBpAGMAdABvAHIAIABIAHUAZwBvACAARABlAGwAZwBhAGQAbwAgAFMALgAIAAAAAwAAAAYAAAAEAAAACAAAAAUAAAAEAAAACQAAAAcAAAAIAAAACAAAAAQAAAAJAAAABwAAAAMAAAAIAAAABwAAAAgAAAAIAAAABAAAAAc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eQw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60HMU3ZAb4nY2LUXgoAwJkKj+NRcEpQim7C76dNFsuE=</DigestValue>
    </Reference>
    <Reference Type="http://www.w3.org/2000/09/xmldsig#Object" URI="#idOfficeObject">
      <DigestMethod Algorithm="http://www.w3.org/2001/04/xmlenc#sha256"/>
      <DigestValue>hdSAOqYkK4m/ZulCTKg0Y65dnxExtRfiDywPlYHAv+E=</DigestValue>
    </Reference>
    <Reference Type="http://uri.etsi.org/01903#SignedProperties" URI="#idSignedProperties">
      <Transforms>
        <Transform Algorithm="http://www.w3.org/TR/2001/REC-xml-c14n-20010315"/>
      </Transforms>
      <DigestMethod Algorithm="http://www.w3.org/2001/04/xmlenc#sha256"/>
      <DigestValue>1B0wHablKRAiVVeGZTnPTy00DKmp1jthvxbSiuatHmk=</DigestValue>
    </Reference>
    <Reference Type="http://www.w3.org/2000/09/xmldsig#Object" URI="#idValidSigLnImg">
      <DigestMethod Algorithm="http://www.w3.org/2001/04/xmlenc#sha256"/>
      <DigestValue>/xeZQTpK1zwmQTDADKxm76f1AZC2By6kujKgT/p2IQE=</DigestValue>
    </Reference>
    <Reference Type="http://www.w3.org/2000/09/xmldsig#Object" URI="#idInvalidSigLnImg">
      <DigestMethod Algorithm="http://www.w3.org/2001/04/xmlenc#sha256"/>
      <DigestValue>JPrXBxbIChgLQWUzar5nl/uKmO/F0mtw1VhfHqp+HXA=</DigestValue>
    </Reference>
  </SignedInfo>
  <SignatureValue>tA7l/x9MGVaUblcscRWNfTYN5yYkUrSP0++MP+5KHZf+7Abe53QlcGfo/1wrvRREH7Azb5Rx4atG
rC/KK1hUEVMtKipxCVjhrugoWebFyYSrwn9GiEhSfwbd+Zo5ntFiohBHyQGLzf6dYQ3lR/Nf7+5K
aJ5ARHttiUDXne1SX3W+IoZ7dxzhBfEiZJhPUTOOaXRRwwES6ErUMf69qoLt7EMWFutmcaqnjQiI
ghui5jw0duJ58BBvl+JnEQjABooW3F9ik6Ur9vn0hIiBEhmpAnovVhahrClf7W/lL9W9eP4JHiab
8JExw2dNMSaM8RwuvIZFItkh9Rjoe95PQQ5GjQ==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F4OjI0fc6BNwpvpuWEjCHlA2mzFZ2sl3IfdrsoBlNDk=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kOfGBPL/oz+c6nnkg+IHKP0rgMt3hftj70OPEVCIUx4=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tWONmrfN5kI/UF3/TxV8OIxBlBV6kezBDu0wFifJqss=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k7x4InUpprzMd7EavVzigdy/k2BCSAieF1tBJyAznHo=</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Rkm4NTx7hImSrutZ31H04gOzkt9l4ZU3BcdcMqJAQu4=</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Svm5mWDrZx0+KAQcv7o+ZnfSycXbBE4rCIfbVuTkH5k=</DigestValue>
      </Reference>
      <Reference URI="/xl/drawings/vmlDrawing1.vml?ContentType=application/vnd.openxmlformats-officedocument.vmlDrawing">
        <DigestMethod Algorithm="http://www.w3.org/2001/04/xmlenc#sha256"/>
        <DigestValue>ALLQw6pJhbpzxAX/vk9e9OmHdEEAB9c/TPR26avRIFk=</DigestValue>
      </Reference>
      <Reference URI="/xl/drawings/vmlDrawing2.vml?ContentType=application/vnd.openxmlformats-officedocument.vmlDrawing">
        <DigestMethod Algorithm="http://www.w3.org/2001/04/xmlenc#sha256"/>
        <DigestValue>LZzWEa2XIS4Bn9UmBqPUhdKZBGnnbx5QMPA+rxHUg1s=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eEtUiIoLqhPgIAQ5f+sHWpy0og36jBm25h+gjONjViI=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xw/d49Ph3cd2eaNrAm/BVaQrH7hqAS1XrieViO2HlvQ=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41sg1Wnz/aS48TpIy5q6c1X7xQXNMAM0lycZ39bUyD0=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fxNXW3X0Widt356oPXQrTKzySzJSW+DtjE8n0hPlXn0=</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kk471iZNYEIR3Y76QPca3QpRtdLfT1CjgR9JH4+xGVQ=</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2i2Oub5hUDEl2zAJV4xl4ZTrdJE1OhprNflr1MSB5IM=</DigestValue>
      </Reference>
      <Reference URI="/xl/media/image2.emf?ContentType=image/x-emf">
        <DigestMethod Algorithm="http://www.w3.org/2001/04/xmlenc#sha256"/>
        <DigestValue>jmraoDyCiPbpqZvsADsRSxptS2hCOsI050RUsSlaCtg=</DigestValue>
      </Reference>
      <Reference URI="/xl/media/image3.jpeg?ContentType=image/jpeg">
        <DigestMethod Algorithm="http://www.w3.org/2001/04/xmlenc#sha256"/>
        <DigestValue>P1n++J4pwZXRagB0BWiYZ0l0b5pGB8lxqbvRdqKPNuI=</DigestValue>
      </Reference>
      <Reference URI="/xl/media/image4.png?ContentType=image/png">
        <DigestMethod Algorithm="http://www.w3.org/2001/04/xmlenc#sha256"/>
        <DigestValue>jcToo8m000xX0JUWsGQY/B0e8RKvKLyHT6CoDjloBao=</DigestValue>
      </Reference>
      <Reference URI="/xl/media/image5.jpeg?ContentType=image/jpeg">
        <DigestMethod Algorithm="http://www.w3.org/2001/04/xmlenc#sha256"/>
        <DigestValue>G9ftlx34ed8+zogDvU6433bAsEHyfMKmw4JPXswAvp0=</DigestValue>
      </Reference>
      <Reference URI="/xl/media/image6.png?ContentType=image/png">
        <DigestMethod Algorithm="http://www.w3.org/2001/04/xmlenc#sha256"/>
        <DigestValue>prWJXulav6qJh1JsWAbERscFNWWvbFDt46LA8oC1j/I=</DigestValue>
      </Reference>
      <Reference URI="/xl/media/image7.jpeg?ContentType=image/jpeg">
        <DigestMethod Algorithm="http://www.w3.org/2001/04/xmlenc#sha256"/>
        <DigestValue>Ja4g1+/EpFGLU5D8aKYXVTK0n2E0qXWiqvAOgviuUJg=</DigestValue>
      </Reference>
      <Reference URI="/xl/media/image8.jpeg?ContentType=image/jpeg">
        <DigestMethod Algorithm="http://www.w3.org/2001/04/xmlenc#sha256"/>
        <DigestValue>YtmTijD6ow2P0AQph8qBcXCVaoZ3/LDl8x2CcIBjrTQ=</DigestValue>
      </Reference>
      <Reference URI="/xl/media/image9.png?ContentType=image/png">
        <DigestMethod Algorithm="http://www.w3.org/2001/04/xmlenc#sha256"/>
        <DigestValue>yGEkZPtF0klNf2VDW/M/8Cqi4+vcxzTIlg9u2aPtEkI=</DigestValue>
      </Reference>
      <Reference URI="/xl/printerSettings/printerSettings1.bin?ContentType=application/vnd.openxmlformats-officedocument.spreadsheetml.printerSettings">
        <DigestMethod Algorithm="http://www.w3.org/2001/04/xmlenc#sha256"/>
        <DigestValue>547pHzyQojNLXTIgTqo1n97JnLTvYYZlgf+ZAL28g68=</DigestValue>
      </Reference>
      <Reference URI="/xl/printerSettings/printerSettings2.bin?ContentType=application/vnd.openxmlformats-officedocument.spreadsheetml.printerSettings">
        <DigestMethod Algorithm="http://www.w3.org/2001/04/xmlenc#sha256"/>
        <DigestValue>aONciGNpxwJG6Si/Y8x/oOe8QQL7qeTHUXhkW14eSeo=</DigestValue>
      </Reference>
      <Reference URI="/xl/printerSettings/printerSettings3.bin?ContentType=application/vnd.openxmlformats-officedocument.spreadsheetml.printerSettings">
        <DigestMethod Algorithm="http://www.w3.org/2001/04/xmlenc#sha256"/>
        <DigestValue>547pHzyQojNLXTIgTqo1n97JnLTvYYZlgf+ZAL28g68=</DigestValue>
      </Reference>
      <Reference URI="/xl/sharedStrings.xml?ContentType=application/vnd.openxmlformats-officedocument.spreadsheetml.sharedStrings+xml">
        <DigestMethod Algorithm="http://www.w3.org/2001/04/xmlenc#sha256"/>
        <DigestValue>QTChi6UArgNEm5TPHWIYgNruFxGDIxn0+IF/7dJmoI0=</DigestValue>
      </Reference>
      <Reference URI="/xl/styles.xml?ContentType=application/vnd.openxmlformats-officedocument.spreadsheetml.styles+xml">
        <DigestMethod Algorithm="http://www.w3.org/2001/04/xmlenc#sha256"/>
        <DigestValue>TcM44GdbaHQd+ofnuigxQLxh4jbovzJakQWlEu+5I3U=</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oI8Q8Y24oN6g2sJsrXrstF9BhnZJQn2SMhd0rS1yWLU=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+xv39IL7tPpsXHT+vo405BfLsmjmbjvDNJ7rppqDbsg=</DigestValue>
      </Reference>
      <Reference URI="/xl/worksheets/sheet1.xml?ContentType=application/vnd.openxmlformats-officedocument.spreadsheetml.worksheet+xml">
        <DigestMethod Algorithm="http://www.w3.org/2001/04/xmlenc#sha256"/>
        <DigestValue>xAFP3lG8eELyITnK6pXfj5Hf1H9Ad1MpVQLUlEnY8gY=</DigestValue>
      </Reference>
      <Reference URI="/xl/worksheets/sheet2.xml?ContentType=application/vnd.openxmlformats-officedocument.spreadsheetml.worksheet+xml">
        <DigestMethod Algorithm="http://www.w3.org/2001/04/xmlenc#sha256"/>
        <DigestValue>ILmwkkqduCM+sRhUNcv5U6V4LucZkL6wyV/mTa93zPw=</DigestValue>
      </Reference>
      <Reference URI="/xl/worksheets/sheet3.xml?ContentType=application/vnd.openxmlformats-officedocument.spreadsheetml.worksheet+xml">
        <DigestMethod Algorithm="http://www.w3.org/2001/04/xmlenc#sha256"/>
        <DigestValue>du3FWui0qWk79xlWq48jTyqvrZNXChaiOmJFQr7pFl4=</DigestValue>
      </Reference>
    </Manifest>
    <SignatureProperties>
      <SignatureProperty Id="idSignatureTime" Target="#idPackageSignature">
        <mdssi:SignatureTime xmlns:mdssi="http://schemas.openxmlformats.org/package/2006/digital-signature">
          <mdssi:Format>YYYY-MM-DDThh:mm:ssTZD</mdssi:Format>
          <mdssi:Value>2017-02-22T12:42:37Z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f8REREREREREREREREREREREREREREREREREREREREREREREREREREREREREREREREREREREREREREREREREREREREREREREREREREREREREREREREREREBERERERERERERERERERERERERERERERERERERERERERERERERERERERERERERERERERERERERERERERERERERERERERERERERERERERERERERERERERER/x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2017-02-22T12:42:37Z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HcbnnV3AAAAAHh82A2QSXEAAQAAAEjbiQQAAAAAkBzZDQMAAACQSXEA4CPZDQAAAACQHNkN44UWZgMAAADshRZmAQAAAAg1cQ1ozUdmjmgOZqQ3NACAAVF1DlxMdeBbTHWkNzQAZAEAAHtiDnd7Yg53eITGDQAIAAAAAgAAAAAAAMQ3NAAQag53AAAAAAAAAAD4ODQABgAAAOw4NAAGAAAAAAAAAAAAAADsODQA/Dc0AOLqDXcAAAAAAAIAAAAANAAGAAAA7Dg0AAYAAABMEg93AAAAAAAAAADsODQABgAAAAAAAAAoODQAii4NdwAAAAAAAgAA7Dg0AAYAAABkdgAIAAAAACUAAAAMAAAAAQAAABgAAAAMAAAAAAAAAhIAAAAMAAAAAQAAABYAAAAMAAAACAAAAFQAAABUAAAADAAAADcAAAAgAAAAWgAAAAEAAACrCg1CAAANQgwAAABbAAAAAQAAAEwAAAAEAAAACwAAADcAAAAiAAAAWwAAAFAAAABYAA4AFQAAABYAAAAMAAAAAAAAAFIAAABwAQAAAgAAABQAAAAJAAAAAAAAAAAAAAC8AgAAAAAAAAECAiJTAHkAcwB0AGUAbQAAAAAAAAAAAOIAAAAAAAAALANyB4D4//8AAAAAAAAAAAAAAAAAAAAAEANyB4D4//96lwAAAAA0AP48aHc0PjQA9XFsd5t7JgD+////jONnd/LgZ3f8zssNqBN0AEDNyw3ENzQAEGoOdwAAAAAAAAAA+Dg0AAYAAADsODQABgAAAAIAAAAAAAAAVM3LDfBE2A1UzcsNAAAAAPBE2A0UODQAe2IOd3tiDncAAAAAAAgAAAACAAAAAAAAHDg0ABBqDncAAAAAAAAAAFI5NAAHAAAARDk0AAcAAAAAAAAAAAAAAEQ5NABUODQA4uoNdwAAAAAAAgAAAAA0AAcAAABEOTQABwAAAEwSD3cAAAAAAAAAAEQ5NAAHAAAAAAAAAIA4NACKLg13AAAAAAACAABEO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lQqg+P//8gEAAAAAAAD8u7sDgPj//wgAWH779v//AAAAAAAAAADgu7sDgPj/////AAAAAAAAAAAAAGC+ShMXAAAAxcZlOz6OImbA+g0IAAAAAG8XIZsiAIoBIA0EhDipNAAMqTQAACXZDSANBITMqzQADY8iZiANBIQAAAAAKFkBCLi6ggS4qjQAWNhHZo6+ShMAAAAAWNhHZiANAABgvkoTFwAAAAAAAAAHAAAAYL5KEwAAAAAAAAAAQKk0AOJ5FmYgAAAA/////wAAAAAAAAAADgAAAAAAAAA4AAAAAQAAAAEAAAARAAAAEQAAABAAAAAAAAAAKFkBCLi6ggQAqQEAAAAAAPMRCgEAqjQAAKo0ANB4ImYAAAAALKw0AChZAQjgeCJm8xEKAbypNABWOk11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aHdnZnV3HqZkZxhLZGf//wAAAAAQd35aAADUzzQASAJMdQAAAADoRnEAKM80AFDzEXcAAAAAAABDaGFyVXBwZXJXAAFod1dmdXcU0DQAAAAAAIDPNACAAVF1DlxMdeBbTHWAzzQAZAEAAHtiDnd7Yg53uBl1AAAIAAAAAgAAAAAAAKDPNAAQag53AAAAAAAAAADa0DQACQAAAMjQNAAJAAAAAAAAAAAAAADI0DQA2M80AOLqDXcAAAAAAAIAAAAANAAJAAAAyNA0AAkAAABMEg93AAAAAAAAAADI0DQACQAAAAAAAAAE0DQAii4NdwAAAAAAAgAAyNA0AAkAAABkdgAIAAAAACUAAAAMAAAAAwAAABgAAAAMAAAAAAAAAhIAAAAMAAAAAQAAAB4AAAAYAAAACwAAAGEAAAA1AQAAcgAAACUAAAAMAAAAAwAAAFQAAADYAAAADAAAAGEAAACXAAAAcQAAAAEAAACrCg1CAAANQgwAAABhAAAAFwAAAEwAAAAAAAAAAAAAAAAAAAD//////////3wAAABKAHUAYQBuACAAUABhAGIAbABvACAAUgBvAGQAcgDtAGcAdQBlAHoAIABGAC4ATWQ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Gh3Z2Z1dx6mZGcYS2Rn//8AAAAAEHd+WgAA1M80AEgCTHUAAAAA6EZxACjPNABQ8xF3AAAAAAAAQ2hhclVwcGVyVwABaHdXZnV3FNA0AAAAAACAzzQAgAFRdQ5cTHXgW0x1gM80AGQBAAB7Yg53e2IOd7gZdQAACAAAAAIAAAAAAACgzzQAEGoOdwAAAAAAAAAA2tA0AAkAAADI0DQACQAAAAAAAAAAAAAAyNA0ANjPNADi6g13AAAAAAACAAAAADQACQAAAMjQNAAJAAAATBIPdwAAAAAAAAAAyNA0AAkAAAAAAAAABNA0AIouDXcAAAAAAAIAAMjQNAAJAAAAZHYACAAAAAAlAAAADAAAAAEAAAAYAAAADAAAAP8AAAISAAAADAAAAAEAAAAeAAAAGAAAACoAAAAFAAAAhQAAABYAAAAlAAAADAAAAAEAAABUAAAAqAAAACsAAAAFAAAAgwAAABUAAAABAAAAqwoNQgAA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4gAAAAAAAAAsA3IHgPj//wAAAAAAAAAAAAAAAAAAAAAQA3IHgPj//3qXAAAAADQA/jxodzQ+NAD1cWx3m3smAP7///+M42d38uBnd/zOyw2oE3QAQM3LDcQ3NAAQag53AAAAAAAAAAD4ODQABgAAAOw4NAAGAAAAAgAAAAAAAABUzcsN8ETYDVTNyw0AAAAA8ETYDRQ4NAB7Yg53e2IOdwAAAAAACAAAAAIAAAAAAAAcODQAEGoOdwAAAAAAAAAAUjk0AAcAAABEOTQABwAAAAAAAAAAAAAARDk0AFQ4NADi6g13AAAAAAACAAAAADQABwAAAEQ5NAAHAAAATBIPdwAAAAAAAAAARDk0AAcAAAAAAAAAgDg0AIouDXcAAAAAAAIAAEQ5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HcbnnV3AAAAAHh82A2QSXEAAQAAAEjbiQQAAAAAkBzZDQMAAACQSXEA4CPZDQAAAACQHNkN44UWZgMAAADshRZmAQAAAAg1cQ1ozUdmjmgOZqQ3NACAAVF1DlxMdeBbTHWkNzQAZAEAAHtiDnd7Yg53eITGDQAIAAAAAgAAAAAAAMQ3NAAQag53AAAAAAAAAAD4ODQABgAAAOw4NAAGAAAAAAAAAAAAAADsODQA/Dc0AOLqDXcAAAAAAAIAAAAANAAGAAAA7Dg0AAYAAABMEg93AAAAAAAAAADsODQABgAAAAAAAAAoODQAii4NdwAAAAAAAgAA7Dg0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JUKoPj///IBAAAAAAAA/Lu7A4D4//8IAFh++/b//wAAAAAAAAAA4Lu7A4D4/////wAAAAABCAAAAAAIlVsT/p1MddisOWdrFwEKwPoNCAAAAAAzFyFKIgCKAeSoNABe9ARnZKk0AAAAAAAoWQEIpKo0ACSIgBKsqTQAUwBlAGcAbwBlACAAVQBJAAAAAAAAAAAAJeQEZ+EAAAAgqTQAmjMjZmAIGgvhAAAAAQAAACaVWxMAADQAOjMjZgQAAAAFAAAAAAAAAAAAAAAAAAAAJpVbEyyrNAAk3wRniIoPCwQAAAAoWQEIAAAAAKXjBGcQAAAAAAAAAFMAZQBnAG8AZQAgAFUASQAAAAoBAKo0AACqNADhAAAAAAAAAAiVWxMAAAAAAQAAAAAAAAC8qTQAVjpNdW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Bv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Datos</vt:lpstr>
      <vt:lpstr>Anternativa</vt:lpstr>
      <vt:lpstr>ALT. 10</vt:lpstr>
      <vt:lpstr>'ALT. 10'!Área_de_impresión</vt:lpstr>
      <vt:lpstr>'ALT. 10'!Títulos_a_imprimir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2017-02-20T17:28:31Z</cp:lastPrinted>
  <dcterms:created xsi:type="dcterms:W3CDTF">2016-11-30T18:58:44Z</dcterms:created>
  <dcterms:modified xsi:type="dcterms:W3CDTF">2017-02-20T17:30:07Z</dcterms:modified>
</cp:coreProperties>
</file>